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19420" windowHeight="11020" activeTab="3"/>
  </bookViews>
  <sheets>
    <sheet name="CARATULA" sheetId="1" r:id="rId1"/>
    <sheet name="ESTUDIANTES" sheetId="3" r:id="rId2"/>
    <sheet name="REPORTES" sheetId="6" r:id="rId3"/>
    <sheet name="INFORME INDIVIDUAL" sheetId="8" r:id="rId4"/>
  </sheets>
  <definedNames>
    <definedName name="_xlnm._FilterDatabase" localSheetId="2" hidden="1">REPORTES!$A$2:$IZ$2004</definedName>
    <definedName name="_xlnm.Print_Area" localSheetId="3">'INFORME INDIVIDUAL'!$C$4:$Q$54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8" l="1"/>
  <c r="AA43" i="8" l="1"/>
  <c r="Z43" i="8"/>
  <c r="Y43" i="8"/>
  <c r="X43" i="8"/>
  <c r="W43" i="8"/>
  <c r="V43" i="8"/>
  <c r="U43" i="8"/>
  <c r="AL43" i="8" s="1"/>
  <c r="T43" i="8"/>
  <c r="AH43" i="8" s="1"/>
  <c r="S43" i="8"/>
  <c r="AD43" i="8" s="1"/>
  <c r="AA42" i="8"/>
  <c r="Z42" i="8"/>
  <c r="Y42" i="8"/>
  <c r="X42" i="8"/>
  <c r="W42" i="8"/>
  <c r="AU42" i="8" s="1"/>
  <c r="V42" i="8"/>
  <c r="U42" i="8"/>
  <c r="AL42" i="8" s="1"/>
  <c r="T42" i="8"/>
  <c r="AG42" i="8" s="1"/>
  <c r="S42" i="8"/>
  <c r="AC42" i="8" s="1"/>
  <c r="AA41" i="8"/>
  <c r="Z41" i="8"/>
  <c r="Y41" i="8"/>
  <c r="X41" i="8"/>
  <c r="AY41" i="8" s="1"/>
  <c r="W41" i="8"/>
  <c r="V41" i="8"/>
  <c r="U41" i="8"/>
  <c r="AL41" i="8" s="1"/>
  <c r="T41" i="8"/>
  <c r="AH41" i="8" s="1"/>
  <c r="S41" i="8"/>
  <c r="AD41" i="8" s="1"/>
  <c r="AA40" i="8"/>
  <c r="Z40" i="8"/>
  <c r="Y40" i="8"/>
  <c r="BA40" i="8" s="1"/>
  <c r="X40" i="8"/>
  <c r="W40" i="8"/>
  <c r="AU40" i="8" s="1"/>
  <c r="V40" i="8"/>
  <c r="U40" i="8"/>
  <c r="T40" i="8"/>
  <c r="AG40" i="8" s="1"/>
  <c r="S40" i="8"/>
  <c r="AC40" i="8" s="1"/>
  <c r="AA39" i="8"/>
  <c r="Z39" i="8"/>
  <c r="Y39" i="8"/>
  <c r="X39" i="8"/>
  <c r="AW39" i="8" s="1"/>
  <c r="W39" i="8"/>
  <c r="V39" i="8"/>
  <c r="U39" i="8"/>
  <c r="AL39" i="8" s="1"/>
  <c r="T39" i="8"/>
  <c r="AH39" i="8" s="1"/>
  <c r="S39" i="8"/>
  <c r="AD39" i="8" s="1"/>
  <c r="AA38" i="8"/>
  <c r="Z38" i="8"/>
  <c r="Y38" i="8"/>
  <c r="X38" i="8"/>
  <c r="W38" i="8"/>
  <c r="AU38" i="8" s="1"/>
  <c r="V38" i="8"/>
  <c r="U38" i="8"/>
  <c r="AL38" i="8" s="1"/>
  <c r="T38" i="8"/>
  <c r="AG38" i="8" s="1"/>
  <c r="S38" i="8"/>
  <c r="AC38" i="8" s="1"/>
  <c r="AA37" i="8"/>
  <c r="Z37" i="8"/>
  <c r="Y37" i="8"/>
  <c r="X37" i="8"/>
  <c r="W37" i="8"/>
  <c r="V37" i="8"/>
  <c r="U37" i="8"/>
  <c r="AL37" i="8" s="1"/>
  <c r="T37" i="8"/>
  <c r="AH37" i="8" s="1"/>
  <c r="S37" i="8"/>
  <c r="AD37" i="8" s="1"/>
  <c r="AA36" i="8"/>
  <c r="Z36" i="8"/>
  <c r="Y36" i="8"/>
  <c r="BA36" i="8" s="1"/>
  <c r="X36" i="8"/>
  <c r="W36" i="8"/>
  <c r="AU36" i="8" s="1"/>
  <c r="V36" i="8"/>
  <c r="U36" i="8"/>
  <c r="T36" i="8"/>
  <c r="AG36" i="8" s="1"/>
  <c r="S36" i="8"/>
  <c r="AC36" i="8" s="1"/>
  <c r="AA35" i="8"/>
  <c r="Z35" i="8"/>
  <c r="Y35" i="8"/>
  <c r="X35" i="8"/>
  <c r="W35" i="8"/>
  <c r="V35" i="8"/>
  <c r="U35" i="8"/>
  <c r="AL35" i="8" s="1"/>
  <c r="T35" i="8"/>
  <c r="AH35" i="8" s="1"/>
  <c r="S35" i="8"/>
  <c r="AD35" i="8" s="1"/>
  <c r="AA34" i="8"/>
  <c r="Z34" i="8"/>
  <c r="Y34" i="8"/>
  <c r="X34" i="8"/>
  <c r="W34" i="8"/>
  <c r="AU34" i="8" s="1"/>
  <c r="V34" i="8"/>
  <c r="U34" i="8"/>
  <c r="AL34" i="8" s="1"/>
  <c r="T34" i="8"/>
  <c r="AG34" i="8" s="1"/>
  <c r="S34" i="8"/>
  <c r="AC34" i="8" s="1"/>
  <c r="AA33" i="8"/>
  <c r="Z33" i="8"/>
  <c r="Y33" i="8"/>
  <c r="X33" i="8"/>
  <c r="AY33" i="8" s="1"/>
  <c r="W33" i="8"/>
  <c r="V33" i="8"/>
  <c r="U33" i="8"/>
  <c r="AL33" i="8" s="1"/>
  <c r="T33" i="8"/>
  <c r="AH33" i="8" s="1"/>
  <c r="S33" i="8"/>
  <c r="AD33" i="8" s="1"/>
  <c r="AA32" i="8"/>
  <c r="Z32" i="8"/>
  <c r="Y32" i="8"/>
  <c r="BA32" i="8" s="1"/>
  <c r="X32" i="8"/>
  <c r="W32" i="8"/>
  <c r="AU32" i="8" s="1"/>
  <c r="V32" i="8"/>
  <c r="U32" i="8"/>
  <c r="T32" i="8"/>
  <c r="AG32" i="8" s="1"/>
  <c r="S32" i="8"/>
  <c r="AC32" i="8" s="1"/>
  <c r="AA31" i="8"/>
  <c r="Z31" i="8"/>
  <c r="Y31" i="8"/>
  <c r="X31" i="8"/>
  <c r="AW31" i="8" s="1"/>
  <c r="W31" i="8"/>
  <c r="V31" i="8"/>
  <c r="U31" i="8"/>
  <c r="AL31" i="8" s="1"/>
  <c r="T31" i="8"/>
  <c r="AH31" i="8" s="1"/>
  <c r="S31" i="8"/>
  <c r="AD31" i="8" s="1"/>
  <c r="AA30" i="8"/>
  <c r="Z30" i="8"/>
  <c r="Y30" i="8"/>
  <c r="X30" i="8"/>
  <c r="W30" i="8"/>
  <c r="AU30" i="8" s="1"/>
  <c r="V30" i="8"/>
  <c r="U30" i="8"/>
  <c r="AL30" i="8" s="1"/>
  <c r="T30" i="8"/>
  <c r="AG30" i="8" s="1"/>
  <c r="S30" i="8"/>
  <c r="AC30" i="8" s="1"/>
  <c r="AA29" i="8"/>
  <c r="Z29" i="8"/>
  <c r="Y29" i="8"/>
  <c r="X29" i="8"/>
  <c r="W29" i="8"/>
  <c r="V29" i="8"/>
  <c r="U29" i="8"/>
  <c r="AL29" i="8" s="1"/>
  <c r="T29" i="8"/>
  <c r="AH29" i="8" s="1"/>
  <c r="S29" i="8"/>
  <c r="AD29" i="8" s="1"/>
  <c r="AA28" i="8"/>
  <c r="Z28" i="8"/>
  <c r="Y28" i="8"/>
  <c r="BA28" i="8" s="1"/>
  <c r="X28" i="8"/>
  <c r="W28" i="8"/>
  <c r="AU28" i="8" s="1"/>
  <c r="V28" i="8"/>
  <c r="U28" i="8"/>
  <c r="T28" i="8"/>
  <c r="AG28" i="8" s="1"/>
  <c r="S28" i="8"/>
  <c r="AC28" i="8" s="1"/>
  <c r="AA27" i="8"/>
  <c r="Z27" i="8"/>
  <c r="Y27" i="8"/>
  <c r="X27" i="8"/>
  <c r="W27" i="8"/>
  <c r="V27" i="8"/>
  <c r="U27" i="8"/>
  <c r="AL27" i="8" s="1"/>
  <c r="T27" i="8"/>
  <c r="AH27" i="8" s="1"/>
  <c r="S27" i="8"/>
  <c r="AD27" i="8" s="1"/>
  <c r="AA26" i="8"/>
  <c r="Z26" i="8"/>
  <c r="Y26" i="8"/>
  <c r="X26" i="8"/>
  <c r="W26" i="8"/>
  <c r="AU26" i="8" s="1"/>
  <c r="V26" i="8"/>
  <c r="U26" i="8"/>
  <c r="AL26" i="8" s="1"/>
  <c r="T26" i="8"/>
  <c r="AG26" i="8" s="1"/>
  <c r="S26" i="8"/>
  <c r="AC26" i="8" s="1"/>
  <c r="AA25" i="8"/>
  <c r="Z25" i="8"/>
  <c r="Y25" i="8"/>
  <c r="X25" i="8"/>
  <c r="AY25" i="8" s="1"/>
  <c r="W25" i="8"/>
  <c r="V25" i="8"/>
  <c r="U25" i="8"/>
  <c r="AL25" i="8" s="1"/>
  <c r="T25" i="8"/>
  <c r="AH25" i="8" s="1"/>
  <c r="S25" i="8"/>
  <c r="AD25" i="8" s="1"/>
  <c r="AA24" i="8"/>
  <c r="Z24" i="8"/>
  <c r="Y24" i="8"/>
  <c r="BA24" i="8" s="1"/>
  <c r="X24" i="8"/>
  <c r="W24" i="8"/>
  <c r="AU24" i="8" s="1"/>
  <c r="V24" i="8"/>
  <c r="U24" i="8"/>
  <c r="T24" i="8"/>
  <c r="AG24" i="8" s="1"/>
  <c r="S24" i="8"/>
  <c r="AC24" i="8" s="1"/>
  <c r="AA23" i="8"/>
  <c r="Z23" i="8"/>
  <c r="Y23" i="8"/>
  <c r="X23" i="8"/>
  <c r="AW23" i="8" s="1"/>
  <c r="W23" i="8"/>
  <c r="V23" i="8"/>
  <c r="U23" i="8"/>
  <c r="AL23" i="8" s="1"/>
  <c r="T23" i="8"/>
  <c r="AH23" i="8" s="1"/>
  <c r="S23" i="8"/>
  <c r="AD23" i="8" s="1"/>
  <c r="AA22" i="8"/>
  <c r="Z22" i="8"/>
  <c r="Y22" i="8"/>
  <c r="X22" i="8"/>
  <c r="W22" i="8"/>
  <c r="AU22" i="8" s="1"/>
  <c r="V22" i="8"/>
  <c r="U22" i="8"/>
  <c r="AL22" i="8" s="1"/>
  <c r="T22" i="8"/>
  <c r="AG22" i="8" s="1"/>
  <c r="S22" i="8"/>
  <c r="AC22" i="8" s="1"/>
  <c r="AA21" i="8"/>
  <c r="Z21" i="8"/>
  <c r="Y21" i="8"/>
  <c r="X21" i="8"/>
  <c r="W21" i="8"/>
  <c r="V21" i="8"/>
  <c r="U21" i="8"/>
  <c r="AL21" i="8" s="1"/>
  <c r="T21" i="8"/>
  <c r="AH21" i="8" s="1"/>
  <c r="S21" i="8"/>
  <c r="AD21" i="8" s="1"/>
  <c r="AA20" i="8"/>
  <c r="Z20" i="8"/>
  <c r="Y20" i="8"/>
  <c r="BA20" i="8" s="1"/>
  <c r="X20" i="8"/>
  <c r="W20" i="8"/>
  <c r="AU20" i="8" s="1"/>
  <c r="V20" i="8"/>
  <c r="U20" i="8"/>
  <c r="T20" i="8"/>
  <c r="AG20" i="8" s="1"/>
  <c r="S20" i="8"/>
  <c r="AC20" i="8" s="1"/>
  <c r="AA19" i="8"/>
  <c r="Z19" i="8"/>
  <c r="Y19" i="8"/>
  <c r="X19" i="8"/>
  <c r="W19" i="8"/>
  <c r="V19" i="8"/>
  <c r="U19" i="8"/>
  <c r="T19" i="8"/>
  <c r="AH19" i="8" s="1"/>
  <c r="S19" i="8"/>
  <c r="AD19" i="8" s="1"/>
  <c r="AA18" i="8"/>
  <c r="Z18" i="8"/>
  <c r="Y18" i="8"/>
  <c r="X18" i="8"/>
  <c r="W18" i="8"/>
  <c r="AU18" i="8" s="1"/>
  <c r="V18" i="8"/>
  <c r="U18" i="8"/>
  <c r="T18" i="8"/>
  <c r="AG18" i="8" s="1"/>
  <c r="S18" i="8"/>
  <c r="AC18" i="8" s="1"/>
  <c r="AA17" i="8"/>
  <c r="Z17" i="8"/>
  <c r="Y17" i="8"/>
  <c r="X17" i="8"/>
  <c r="AY17" i="8" s="1"/>
  <c r="W17" i="8"/>
  <c r="V17" i="8"/>
  <c r="U17" i="8"/>
  <c r="T17" i="8"/>
  <c r="AH17" i="8" s="1"/>
  <c r="S17" i="8"/>
  <c r="AD17" i="8" s="1"/>
  <c r="AA16" i="8"/>
  <c r="Z16" i="8"/>
  <c r="Y16" i="8"/>
  <c r="X16" i="8"/>
  <c r="W16" i="8"/>
  <c r="AS16" i="8" s="1"/>
  <c r="V16" i="8"/>
  <c r="AP16" i="8" s="1"/>
  <c r="U16" i="8"/>
  <c r="T16" i="8"/>
  <c r="AI16" i="8" s="1"/>
  <c r="S16" i="8"/>
  <c r="AE16" i="8" s="1"/>
  <c r="AD16" i="8" l="1"/>
  <c r="AD40" i="8"/>
  <c r="AD36" i="8"/>
  <c r="AD32" i="8"/>
  <c r="AD28" i="8"/>
  <c r="AD24" i="8"/>
  <c r="AD20" i="8"/>
  <c r="AI43" i="8"/>
  <c r="AI41" i="8"/>
  <c r="AI39" i="8"/>
  <c r="AI37" i="8"/>
  <c r="AI35" i="8"/>
  <c r="AI33" i="8"/>
  <c r="AI31" i="8"/>
  <c r="AI29" i="8"/>
  <c r="AI27" i="8"/>
  <c r="AI25" i="8"/>
  <c r="AI23" i="8"/>
  <c r="AI21" i="8"/>
  <c r="AI19" i="8"/>
  <c r="AG17" i="8"/>
  <c r="AD42" i="8"/>
  <c r="AD38" i="8"/>
  <c r="AD34" i="8"/>
  <c r="AD30" i="8"/>
  <c r="AD26" i="8"/>
  <c r="AD22" i="8"/>
  <c r="AD18" i="8"/>
  <c r="AG43" i="8"/>
  <c r="AG41" i="8"/>
  <c r="AG39" i="8"/>
  <c r="AG37" i="8"/>
  <c r="AG35" i="8"/>
  <c r="AG33" i="8"/>
  <c r="AG31" i="8"/>
  <c r="AG29" i="8"/>
  <c r="AG27" i="8"/>
  <c r="AG25" i="8"/>
  <c r="AG23" i="8"/>
  <c r="AG21" i="8"/>
  <c r="AG19" i="8"/>
  <c r="AY16" i="8"/>
  <c r="AW16" i="8"/>
  <c r="BF16" i="8"/>
  <c r="BE16" i="8"/>
  <c r="AK17" i="8"/>
  <c r="AM17" i="8"/>
  <c r="AL17" i="8"/>
  <c r="AT17" i="8"/>
  <c r="AS17" i="8"/>
  <c r="BB17" i="8"/>
  <c r="BC17" i="8"/>
  <c r="BA17" i="8"/>
  <c r="BJ17" i="8"/>
  <c r="BI17" i="8"/>
  <c r="BK17" i="8"/>
  <c r="AP18" i="8"/>
  <c r="AO18" i="8"/>
  <c r="AW18" i="8"/>
  <c r="AY18" i="8"/>
  <c r="AX18" i="8"/>
  <c r="BE18" i="8"/>
  <c r="BG18" i="8"/>
  <c r="BF18" i="8"/>
  <c r="AK19" i="8"/>
  <c r="AM19" i="8"/>
  <c r="AT19" i="8"/>
  <c r="AS19" i="8"/>
  <c r="BB19" i="8"/>
  <c r="BC19" i="8"/>
  <c r="BA19" i="8"/>
  <c r="BI19" i="8"/>
  <c r="BK19" i="8"/>
  <c r="BJ19" i="8"/>
  <c r="AP20" i="8"/>
  <c r="AO20" i="8"/>
  <c r="AW20" i="8"/>
  <c r="AY20" i="8"/>
  <c r="BE20" i="8"/>
  <c r="BG20" i="8"/>
  <c r="BF20" i="8"/>
  <c r="AT21" i="8"/>
  <c r="AS21" i="8"/>
  <c r="BB21" i="8"/>
  <c r="BC21" i="8"/>
  <c r="BA21" i="8"/>
  <c r="BI21" i="8"/>
  <c r="BK21" i="8"/>
  <c r="BJ21" i="8"/>
  <c r="AP22" i="8"/>
  <c r="AO22" i="8"/>
  <c r="AW22" i="8"/>
  <c r="AY22" i="8"/>
  <c r="AX22" i="8"/>
  <c r="BE22" i="8"/>
  <c r="BG22" i="8"/>
  <c r="BF22" i="8"/>
  <c r="AT23" i="8"/>
  <c r="AS23" i="8"/>
  <c r="BB23" i="8"/>
  <c r="BC23" i="8"/>
  <c r="BA23" i="8"/>
  <c r="BI23" i="8"/>
  <c r="BK23" i="8"/>
  <c r="BJ23" i="8"/>
  <c r="AP24" i="8"/>
  <c r="AO24" i="8"/>
  <c r="AW24" i="8"/>
  <c r="AY24" i="8"/>
  <c r="BE24" i="8"/>
  <c r="BG24" i="8"/>
  <c r="BF24" i="8"/>
  <c r="AT25" i="8"/>
  <c r="AS25" i="8"/>
  <c r="BB25" i="8"/>
  <c r="BC25" i="8"/>
  <c r="BA25" i="8"/>
  <c r="BI25" i="8"/>
  <c r="BK25" i="8"/>
  <c r="BJ25" i="8"/>
  <c r="AP26" i="8"/>
  <c r="AO26" i="8"/>
  <c r="AW26" i="8"/>
  <c r="AY26" i="8"/>
  <c r="AX26" i="8"/>
  <c r="BE26" i="8"/>
  <c r="BG26" i="8"/>
  <c r="BF26" i="8"/>
  <c r="AT27" i="8"/>
  <c r="AS27" i="8"/>
  <c r="BB27" i="8"/>
  <c r="BC27" i="8"/>
  <c r="BA27" i="8"/>
  <c r="BI27" i="8"/>
  <c r="BK27" i="8"/>
  <c r="BJ27" i="8"/>
  <c r="AP28" i="8"/>
  <c r="AO28" i="8"/>
  <c r="AW28" i="8"/>
  <c r="AY28" i="8"/>
  <c r="BE28" i="8"/>
  <c r="BG28" i="8"/>
  <c r="BF28" i="8"/>
  <c r="AT29" i="8"/>
  <c r="AS29" i="8"/>
  <c r="BB29" i="8"/>
  <c r="BC29" i="8"/>
  <c r="BA29" i="8"/>
  <c r="BI29" i="8"/>
  <c r="BK29" i="8"/>
  <c r="BJ29" i="8"/>
  <c r="AP30" i="8"/>
  <c r="AO30" i="8"/>
  <c r="AW30" i="8"/>
  <c r="AY30" i="8"/>
  <c r="AX30" i="8"/>
  <c r="BE30" i="8"/>
  <c r="BG30" i="8"/>
  <c r="BF30" i="8"/>
  <c r="AT31" i="8"/>
  <c r="AS31" i="8"/>
  <c r="BB31" i="8"/>
  <c r="BC31" i="8"/>
  <c r="BA31" i="8"/>
  <c r="BI31" i="8"/>
  <c r="BK31" i="8"/>
  <c r="BJ31" i="8"/>
  <c r="AP32" i="8"/>
  <c r="AO32" i="8"/>
  <c r="AW32" i="8"/>
  <c r="AY32" i="8"/>
  <c r="BE32" i="8"/>
  <c r="BG32" i="8"/>
  <c r="BF32" i="8"/>
  <c r="AT33" i="8"/>
  <c r="AS33" i="8"/>
  <c r="BB33" i="8"/>
  <c r="BC33" i="8"/>
  <c r="BA33" i="8"/>
  <c r="BI33" i="8"/>
  <c r="BK33" i="8"/>
  <c r="BJ33" i="8"/>
  <c r="AP34" i="8"/>
  <c r="AO34" i="8"/>
  <c r="AW34" i="8"/>
  <c r="AY34" i="8"/>
  <c r="AX34" i="8"/>
  <c r="BE34" i="8"/>
  <c r="BG34" i="8"/>
  <c r="BF34" i="8"/>
  <c r="AT35" i="8"/>
  <c r="AS35" i="8"/>
  <c r="BB35" i="8"/>
  <c r="BC35" i="8"/>
  <c r="BA35" i="8"/>
  <c r="BI35" i="8"/>
  <c r="BK35" i="8"/>
  <c r="BJ35" i="8"/>
  <c r="AP36" i="8"/>
  <c r="AO36" i="8"/>
  <c r="AW36" i="8"/>
  <c r="AY36" i="8"/>
  <c r="BE36" i="8"/>
  <c r="BG36" i="8"/>
  <c r="BF36" i="8"/>
  <c r="AT37" i="8"/>
  <c r="AS37" i="8"/>
  <c r="BB37" i="8"/>
  <c r="BC37" i="8"/>
  <c r="BA37" i="8"/>
  <c r="BI37" i="8"/>
  <c r="BK37" i="8"/>
  <c r="BJ37" i="8"/>
  <c r="AP38" i="8"/>
  <c r="AO38" i="8"/>
  <c r="AW38" i="8"/>
  <c r="AY38" i="8"/>
  <c r="AX38" i="8"/>
  <c r="BE38" i="8"/>
  <c r="BG38" i="8"/>
  <c r="BF38" i="8"/>
  <c r="AT39" i="8"/>
  <c r="AS39" i="8"/>
  <c r="BB39" i="8"/>
  <c r="BC39" i="8"/>
  <c r="BA39" i="8"/>
  <c r="BI39" i="8"/>
  <c r="BK39" i="8"/>
  <c r="BJ39" i="8"/>
  <c r="AP40" i="8"/>
  <c r="AO40" i="8"/>
  <c r="AW40" i="8"/>
  <c r="AY40" i="8"/>
  <c r="BE40" i="8"/>
  <c r="BG40" i="8"/>
  <c r="BF40" i="8"/>
  <c r="AT41" i="8"/>
  <c r="AS41" i="8"/>
  <c r="BB41" i="8"/>
  <c r="BC41" i="8"/>
  <c r="BA41" i="8"/>
  <c r="BI41" i="8"/>
  <c r="BK41" i="8"/>
  <c r="BJ41" i="8"/>
  <c r="AP42" i="8"/>
  <c r="AO42" i="8"/>
  <c r="AW42" i="8"/>
  <c r="AY42" i="8"/>
  <c r="AX42" i="8"/>
  <c r="BE42" i="8"/>
  <c r="BG42" i="8"/>
  <c r="BF42" i="8"/>
  <c r="AT43" i="8"/>
  <c r="AS43" i="8"/>
  <c r="BB43" i="8"/>
  <c r="BA43" i="8"/>
  <c r="BI43" i="8"/>
  <c r="BK43" i="8"/>
  <c r="BJ43" i="8"/>
  <c r="AE43" i="8"/>
  <c r="AC43" i="8"/>
  <c r="AE41" i="8"/>
  <c r="AC41" i="8"/>
  <c r="AE39" i="8"/>
  <c r="AC39" i="8"/>
  <c r="AE37" i="8"/>
  <c r="AC37" i="8"/>
  <c r="AE35" i="8"/>
  <c r="AC35" i="8"/>
  <c r="AE33" i="8"/>
  <c r="AC33" i="8"/>
  <c r="AE31" i="8"/>
  <c r="AC31" i="8"/>
  <c r="AE29" i="8"/>
  <c r="AC29" i="8"/>
  <c r="AE27" i="8"/>
  <c r="AC27" i="8"/>
  <c r="AE25" i="8"/>
  <c r="AC25" i="8"/>
  <c r="AE23" i="8"/>
  <c r="AC23" i="8"/>
  <c r="AE21" i="8"/>
  <c r="AC21" i="8"/>
  <c r="AE19" i="8"/>
  <c r="AC19" i="8"/>
  <c r="AE17" i="8"/>
  <c r="AC17" i="8"/>
  <c r="AH16" i="8"/>
  <c r="AH42" i="8"/>
  <c r="AH40" i="8"/>
  <c r="AH38" i="8"/>
  <c r="AH36" i="8"/>
  <c r="AH34" i="8"/>
  <c r="AH32" i="8"/>
  <c r="AH30" i="8"/>
  <c r="AH28" i="8"/>
  <c r="AH26" i="8"/>
  <c r="AH24" i="8"/>
  <c r="AH22" i="8"/>
  <c r="AH20" i="8"/>
  <c r="AH18" i="8"/>
  <c r="AO16" i="8"/>
  <c r="AM43" i="8"/>
  <c r="AK41" i="8"/>
  <c r="AM39" i="8"/>
  <c r="AK37" i="8"/>
  <c r="AM35" i="8"/>
  <c r="AK33" i="8"/>
  <c r="AM31" i="8"/>
  <c r="AK29" i="8"/>
  <c r="AM27" i="8"/>
  <c r="AK25" i="8"/>
  <c r="AM23" i="8"/>
  <c r="AK21" i="8"/>
  <c r="AL19" i="8"/>
  <c r="AQ42" i="8"/>
  <c r="AQ40" i="8"/>
  <c r="AQ38" i="8"/>
  <c r="AQ36" i="8"/>
  <c r="AQ34" i="8"/>
  <c r="AQ32" i="8"/>
  <c r="AQ30" i="8"/>
  <c r="AQ28" i="8"/>
  <c r="AQ26" i="8"/>
  <c r="AQ24" i="8"/>
  <c r="AQ22" i="8"/>
  <c r="AQ20" i="8"/>
  <c r="AQ18" i="8"/>
  <c r="AX16" i="8"/>
  <c r="AX36" i="8"/>
  <c r="AX28" i="8"/>
  <c r="AX20" i="8"/>
  <c r="BC43" i="8"/>
  <c r="BG16" i="8"/>
  <c r="AM16" i="8"/>
  <c r="AK16" i="8"/>
  <c r="AT16" i="8"/>
  <c r="AU16" i="8"/>
  <c r="BB16" i="8"/>
  <c r="BC16" i="8"/>
  <c r="BK16" i="8"/>
  <c r="BI16" i="8"/>
  <c r="BJ16" i="8"/>
  <c r="AP17" i="8"/>
  <c r="AO17" i="8"/>
  <c r="AX17" i="8"/>
  <c r="AW17" i="8"/>
  <c r="BE17" i="8"/>
  <c r="BG17" i="8"/>
  <c r="BF17" i="8"/>
  <c r="AL18" i="8"/>
  <c r="AM18" i="8"/>
  <c r="AT18" i="8"/>
  <c r="AS18" i="8"/>
  <c r="BB18" i="8"/>
  <c r="BC18" i="8"/>
  <c r="BI18" i="8"/>
  <c r="BK18" i="8"/>
  <c r="BJ18" i="8"/>
  <c r="AP19" i="8"/>
  <c r="AO19" i="8"/>
  <c r="AX19" i="8"/>
  <c r="AY19" i="8"/>
  <c r="BE19" i="8"/>
  <c r="BG19" i="8"/>
  <c r="BF19" i="8"/>
  <c r="AK20" i="8"/>
  <c r="AM20" i="8"/>
  <c r="AT20" i="8"/>
  <c r="AS20" i="8"/>
  <c r="BB20" i="8"/>
  <c r="BC20" i="8"/>
  <c r="BI20" i="8"/>
  <c r="BK20" i="8"/>
  <c r="BJ20" i="8"/>
  <c r="AP21" i="8"/>
  <c r="AO21" i="8"/>
  <c r="AX21" i="8"/>
  <c r="AW21" i="8"/>
  <c r="BE21" i="8"/>
  <c r="BG21" i="8"/>
  <c r="BF21" i="8"/>
  <c r="AK22" i="8"/>
  <c r="AM22" i="8"/>
  <c r="AT22" i="8"/>
  <c r="AS22" i="8"/>
  <c r="BB22" i="8"/>
  <c r="BC22" i="8"/>
  <c r="BI22" i="8"/>
  <c r="BK22" i="8"/>
  <c r="BJ22" i="8"/>
  <c r="AP23" i="8"/>
  <c r="AO23" i="8"/>
  <c r="AX23" i="8"/>
  <c r="AY23" i="8"/>
  <c r="BE23" i="8"/>
  <c r="BG23" i="8"/>
  <c r="BF23" i="8"/>
  <c r="AK24" i="8"/>
  <c r="AM24" i="8"/>
  <c r="AT24" i="8"/>
  <c r="AS24" i="8"/>
  <c r="BB24" i="8"/>
  <c r="BC24" i="8"/>
  <c r="BI24" i="8"/>
  <c r="BK24" i="8"/>
  <c r="BJ24" i="8"/>
  <c r="AP25" i="8"/>
  <c r="AO25" i="8"/>
  <c r="AX25" i="8"/>
  <c r="AW25" i="8"/>
  <c r="BE25" i="8"/>
  <c r="BG25" i="8"/>
  <c r="BF25" i="8"/>
  <c r="AK26" i="8"/>
  <c r="AM26" i="8"/>
  <c r="AT26" i="8"/>
  <c r="AS26" i="8"/>
  <c r="BB26" i="8"/>
  <c r="BC26" i="8"/>
  <c r="BI26" i="8"/>
  <c r="BK26" i="8"/>
  <c r="BJ26" i="8"/>
  <c r="AP27" i="8"/>
  <c r="AO27" i="8"/>
  <c r="AX27" i="8"/>
  <c r="AY27" i="8"/>
  <c r="BE27" i="8"/>
  <c r="BG27" i="8"/>
  <c r="BF27" i="8"/>
  <c r="AK28" i="8"/>
  <c r="AM28" i="8"/>
  <c r="AT28" i="8"/>
  <c r="AS28" i="8"/>
  <c r="BB28" i="8"/>
  <c r="BC28" i="8"/>
  <c r="BI28" i="8"/>
  <c r="BK28" i="8"/>
  <c r="BJ28" i="8"/>
  <c r="AP29" i="8"/>
  <c r="AO29" i="8"/>
  <c r="AX29" i="8"/>
  <c r="AW29" i="8"/>
  <c r="BE29" i="8"/>
  <c r="BG29" i="8"/>
  <c r="BF29" i="8"/>
  <c r="AK30" i="8"/>
  <c r="AM30" i="8"/>
  <c r="AT30" i="8"/>
  <c r="AS30" i="8"/>
  <c r="BB30" i="8"/>
  <c r="BC30" i="8"/>
  <c r="BI30" i="8"/>
  <c r="BK30" i="8"/>
  <c r="BJ30" i="8"/>
  <c r="AP31" i="8"/>
  <c r="AO31" i="8"/>
  <c r="AX31" i="8"/>
  <c r="AY31" i="8"/>
  <c r="BE31" i="8"/>
  <c r="BG31" i="8"/>
  <c r="BF31" i="8"/>
  <c r="AK32" i="8"/>
  <c r="AM32" i="8"/>
  <c r="AT32" i="8"/>
  <c r="AS32" i="8"/>
  <c r="BB32" i="8"/>
  <c r="BC32" i="8"/>
  <c r="BI32" i="8"/>
  <c r="BK32" i="8"/>
  <c r="BJ32" i="8"/>
  <c r="AP33" i="8"/>
  <c r="AO33" i="8"/>
  <c r="AX33" i="8"/>
  <c r="AW33" i="8"/>
  <c r="BE33" i="8"/>
  <c r="BG33" i="8"/>
  <c r="BF33" i="8"/>
  <c r="AK34" i="8"/>
  <c r="AM34" i="8"/>
  <c r="AT34" i="8"/>
  <c r="AS34" i="8"/>
  <c r="BB34" i="8"/>
  <c r="BC34" i="8"/>
  <c r="BI34" i="8"/>
  <c r="BK34" i="8"/>
  <c r="BJ34" i="8"/>
  <c r="AP35" i="8"/>
  <c r="AO35" i="8"/>
  <c r="AX35" i="8"/>
  <c r="AY35" i="8"/>
  <c r="BE35" i="8"/>
  <c r="BG35" i="8"/>
  <c r="BF35" i="8"/>
  <c r="AK36" i="8"/>
  <c r="AM36" i="8"/>
  <c r="AT36" i="8"/>
  <c r="AS36" i="8"/>
  <c r="BB36" i="8"/>
  <c r="BC36" i="8"/>
  <c r="BI36" i="8"/>
  <c r="BK36" i="8"/>
  <c r="BJ36" i="8"/>
  <c r="AP37" i="8"/>
  <c r="AO37" i="8"/>
  <c r="AX37" i="8"/>
  <c r="AW37" i="8"/>
  <c r="BE37" i="8"/>
  <c r="BG37" i="8"/>
  <c r="BF37" i="8"/>
  <c r="AK38" i="8"/>
  <c r="AM38" i="8"/>
  <c r="AT38" i="8"/>
  <c r="AS38" i="8"/>
  <c r="BB38" i="8"/>
  <c r="BC38" i="8"/>
  <c r="BI38" i="8"/>
  <c r="BK38" i="8"/>
  <c r="BJ38" i="8"/>
  <c r="AP39" i="8"/>
  <c r="AO39" i="8"/>
  <c r="AX39" i="8"/>
  <c r="AY39" i="8"/>
  <c r="BE39" i="8"/>
  <c r="BG39" i="8"/>
  <c r="BF39" i="8"/>
  <c r="AK40" i="8"/>
  <c r="AM40" i="8"/>
  <c r="AT40" i="8"/>
  <c r="AS40" i="8"/>
  <c r="BB40" i="8"/>
  <c r="BC40" i="8"/>
  <c r="BI40" i="8"/>
  <c r="BK40" i="8"/>
  <c r="BJ40" i="8"/>
  <c r="AP41" i="8"/>
  <c r="AO41" i="8"/>
  <c r="AX41" i="8"/>
  <c r="AW41" i="8"/>
  <c r="BE41" i="8"/>
  <c r="BG41" i="8"/>
  <c r="BF41" i="8"/>
  <c r="AK42" i="8"/>
  <c r="AM42" i="8"/>
  <c r="AT42" i="8"/>
  <c r="AS42" i="8"/>
  <c r="BB42" i="8"/>
  <c r="BC42" i="8"/>
  <c r="BI42" i="8"/>
  <c r="BK42" i="8"/>
  <c r="BJ42" i="8"/>
  <c r="AP43" i="8"/>
  <c r="AO43" i="8"/>
  <c r="AX43" i="8"/>
  <c r="AY43" i="8"/>
  <c r="BE43" i="8"/>
  <c r="BG43" i="8"/>
  <c r="BF43" i="8"/>
  <c r="AC16" i="8"/>
  <c r="AE42" i="8"/>
  <c r="AE40" i="8"/>
  <c r="AE38" i="8"/>
  <c r="AE36" i="8"/>
  <c r="AF36" i="8" s="1"/>
  <c r="H36" i="8" s="1"/>
  <c r="AE34" i="8"/>
  <c r="AE32" i="8"/>
  <c r="AE30" i="8"/>
  <c r="AE28" i="8"/>
  <c r="AF28" i="8" s="1"/>
  <c r="H28" i="8" s="1"/>
  <c r="AE26" i="8"/>
  <c r="AE24" i="8"/>
  <c r="AE22" i="8"/>
  <c r="AE20" i="8"/>
  <c r="AF20" i="8" s="1"/>
  <c r="H20" i="8" s="1"/>
  <c r="AE18" i="8"/>
  <c r="AF18" i="8" s="1"/>
  <c r="H18" i="8" s="1"/>
  <c r="AG16" i="8"/>
  <c r="AI42" i="8"/>
  <c r="AI40" i="8"/>
  <c r="AI38" i="8"/>
  <c r="AI36" i="8"/>
  <c r="AI34" i="8"/>
  <c r="AI32" i="8"/>
  <c r="AI30" i="8"/>
  <c r="AI28" i="8"/>
  <c r="AI26" i="8"/>
  <c r="AI24" i="8"/>
  <c r="AI22" i="8"/>
  <c r="AI20" i="8"/>
  <c r="AI18" i="8"/>
  <c r="AI17" i="8"/>
  <c r="AJ17" i="8" s="1"/>
  <c r="I17" i="8" s="1"/>
  <c r="AL16" i="8"/>
  <c r="AQ16" i="8"/>
  <c r="AK43" i="8"/>
  <c r="AM41" i="8"/>
  <c r="AL40" i="8"/>
  <c r="AK39" i="8"/>
  <c r="AN39" i="8" s="1"/>
  <c r="J39" i="8" s="1"/>
  <c r="AM37" i="8"/>
  <c r="AL36" i="8"/>
  <c r="AK35" i="8"/>
  <c r="AM33" i="8"/>
  <c r="AL32" i="8"/>
  <c r="AK31" i="8"/>
  <c r="AM29" i="8"/>
  <c r="AL28" i="8"/>
  <c r="AK27" i="8"/>
  <c r="AM25" i="8"/>
  <c r="AL24" i="8"/>
  <c r="AK23" i="8"/>
  <c r="AM21" i="8"/>
  <c r="AL20" i="8"/>
  <c r="AK18" i="8"/>
  <c r="AQ43" i="8"/>
  <c r="AQ41" i="8"/>
  <c r="AQ39" i="8"/>
  <c r="AQ37" i="8"/>
  <c r="AQ35" i="8"/>
  <c r="AQ33" i="8"/>
  <c r="AQ31" i="8"/>
  <c r="AQ29" i="8"/>
  <c r="AQ27" i="8"/>
  <c r="AQ25" i="8"/>
  <c r="AQ23" i="8"/>
  <c r="AQ21" i="8"/>
  <c r="AQ19" i="8"/>
  <c r="AQ17" i="8"/>
  <c r="AU43" i="8"/>
  <c r="AU41" i="8"/>
  <c r="AU39" i="8"/>
  <c r="AU37" i="8"/>
  <c r="AU35" i="8"/>
  <c r="AU33" i="8"/>
  <c r="AU31" i="8"/>
  <c r="AU29" i="8"/>
  <c r="AU27" i="8"/>
  <c r="AU25" i="8"/>
  <c r="AU23" i="8"/>
  <c r="AU21" i="8"/>
  <c r="AU19" i="8"/>
  <c r="AU17" i="8"/>
  <c r="AW43" i="8"/>
  <c r="AX40" i="8"/>
  <c r="AY37" i="8"/>
  <c r="AW35" i="8"/>
  <c r="AX32" i="8"/>
  <c r="AY29" i="8"/>
  <c r="AW27" i="8"/>
  <c r="AX24" i="8"/>
  <c r="AY21" i="8"/>
  <c r="AW19" i="8"/>
  <c r="BA16" i="8"/>
  <c r="BA42" i="8"/>
  <c r="BA38" i="8"/>
  <c r="BA34" i="8"/>
  <c r="BA30" i="8"/>
  <c r="BA26" i="8"/>
  <c r="BA22" i="8"/>
  <c r="BA18" i="8"/>
  <c r="D48" i="8"/>
  <c r="AF26" i="8" l="1"/>
  <c r="H26" i="8" s="1"/>
  <c r="AN31" i="8"/>
  <c r="J31" i="8" s="1"/>
  <c r="AF42" i="8"/>
  <c r="H42" i="8" s="1"/>
  <c r="AF16" i="8"/>
  <c r="H16" i="8" s="1"/>
  <c r="AN23" i="8"/>
  <c r="J23" i="8" s="1"/>
  <c r="AF34" i="8"/>
  <c r="H34" i="8" s="1"/>
  <c r="AJ27" i="8"/>
  <c r="I27" i="8" s="1"/>
  <c r="AJ35" i="8"/>
  <c r="I35" i="8" s="1"/>
  <c r="AZ33" i="8"/>
  <c r="M33" i="8" s="1"/>
  <c r="AJ43" i="8"/>
  <c r="I43" i="8" s="1"/>
  <c r="BD18" i="8"/>
  <c r="N18" i="8" s="1"/>
  <c r="AN18" i="8"/>
  <c r="J18" i="8" s="1"/>
  <c r="AN27" i="8"/>
  <c r="J27" i="8" s="1"/>
  <c r="AN35" i="8"/>
  <c r="J35" i="8" s="1"/>
  <c r="AN43" i="8"/>
  <c r="J43" i="8" s="1"/>
  <c r="AF22" i="8"/>
  <c r="H22" i="8" s="1"/>
  <c r="AF30" i="8"/>
  <c r="H30" i="8" s="1"/>
  <c r="AF38" i="8"/>
  <c r="H38" i="8" s="1"/>
  <c r="AV18" i="8"/>
  <c r="L18" i="8" s="1"/>
  <c r="AZ17" i="8"/>
  <c r="M17" i="8" s="1"/>
  <c r="AZ42" i="8"/>
  <c r="M42" i="8" s="1"/>
  <c r="BD39" i="8"/>
  <c r="N39" i="8" s="1"/>
  <c r="BD37" i="8"/>
  <c r="N37" i="8" s="1"/>
  <c r="AZ34" i="8"/>
  <c r="M34" i="8" s="1"/>
  <c r="BD31" i="8"/>
  <c r="N31" i="8" s="1"/>
  <c r="BD29" i="8"/>
  <c r="N29" i="8" s="1"/>
  <c r="AZ26" i="8"/>
  <c r="M26" i="8" s="1"/>
  <c r="BD23" i="8"/>
  <c r="N23" i="8" s="1"/>
  <c r="BD21" i="8"/>
  <c r="N21" i="8" s="1"/>
  <c r="AJ19" i="8"/>
  <c r="I19" i="8" s="1"/>
  <c r="AJ23" i="8"/>
  <c r="I23" i="8" s="1"/>
  <c r="AJ31" i="8"/>
  <c r="I31" i="8" s="1"/>
  <c r="BD26" i="8"/>
  <c r="N26" i="8" s="1"/>
  <c r="BD34" i="8"/>
  <c r="N34" i="8" s="1"/>
  <c r="AZ29" i="8"/>
  <c r="M29" i="8" s="1"/>
  <c r="AZ41" i="8"/>
  <c r="M41" i="8" s="1"/>
  <c r="AV34" i="8"/>
  <c r="L34" i="8" s="1"/>
  <c r="AZ25" i="8"/>
  <c r="M25" i="8" s="1"/>
  <c r="AJ39" i="8"/>
  <c r="I39" i="8" s="1"/>
  <c r="AZ16" i="8"/>
  <c r="M16" i="8" s="1"/>
  <c r="BD22" i="8"/>
  <c r="N22" i="8" s="1"/>
  <c r="BD16" i="8"/>
  <c r="N16" i="8" s="1"/>
  <c r="AZ21" i="8"/>
  <c r="M21" i="8" s="1"/>
  <c r="AJ16" i="8"/>
  <c r="I16" i="8" s="1"/>
  <c r="AF24" i="8"/>
  <c r="H24" i="8" s="1"/>
  <c r="AF32" i="8"/>
  <c r="H32" i="8" s="1"/>
  <c r="AF40" i="8"/>
  <c r="H40" i="8" s="1"/>
  <c r="AJ21" i="8"/>
  <c r="I21" i="8" s="1"/>
  <c r="AJ25" i="8"/>
  <c r="I25" i="8" s="1"/>
  <c r="AJ29" i="8"/>
  <c r="I29" i="8" s="1"/>
  <c r="AJ33" i="8"/>
  <c r="I33" i="8" s="1"/>
  <c r="AJ37" i="8"/>
  <c r="I37" i="8" s="1"/>
  <c r="AJ41" i="8"/>
  <c r="I41" i="8" s="1"/>
  <c r="BD30" i="8"/>
  <c r="N30" i="8" s="1"/>
  <c r="BD38" i="8"/>
  <c r="N38" i="8" s="1"/>
  <c r="AZ37" i="8"/>
  <c r="M37" i="8" s="1"/>
  <c r="AZ43" i="8"/>
  <c r="M43" i="8" s="1"/>
  <c r="AN42" i="8"/>
  <c r="J42" i="8" s="1"/>
  <c r="AR41" i="8"/>
  <c r="K41" i="8" s="1"/>
  <c r="BD40" i="8"/>
  <c r="N40" i="8" s="1"/>
  <c r="AN40" i="8"/>
  <c r="J40" i="8" s="1"/>
  <c r="AZ39" i="8"/>
  <c r="M39" i="8" s="1"/>
  <c r="AN38" i="8"/>
  <c r="J38" i="8" s="1"/>
  <c r="AR37" i="8"/>
  <c r="K37" i="8" s="1"/>
  <c r="BD36" i="8"/>
  <c r="N36" i="8" s="1"/>
  <c r="AZ35" i="8"/>
  <c r="M35" i="8" s="1"/>
  <c r="BD32" i="8"/>
  <c r="N32" i="8" s="1"/>
  <c r="AZ31" i="8"/>
  <c r="M31" i="8" s="1"/>
  <c r="AN30" i="8"/>
  <c r="J30" i="8" s="1"/>
  <c r="BD28" i="8"/>
  <c r="N28" i="8" s="1"/>
  <c r="AN26" i="8"/>
  <c r="J26" i="8" s="1"/>
  <c r="BD24" i="8"/>
  <c r="N24" i="8" s="1"/>
  <c r="AZ23" i="8"/>
  <c r="M23" i="8" s="1"/>
  <c r="AN22" i="8"/>
  <c r="J22" i="8" s="1"/>
  <c r="BD20" i="8"/>
  <c r="N20" i="8" s="1"/>
  <c r="AV16" i="8"/>
  <c r="L16" i="8" s="1"/>
  <c r="AJ18" i="8"/>
  <c r="I18" i="8" s="1"/>
  <c r="AJ22" i="8"/>
  <c r="I22" i="8" s="1"/>
  <c r="AJ26" i="8"/>
  <c r="I26" i="8" s="1"/>
  <c r="AJ30" i="8"/>
  <c r="I30" i="8" s="1"/>
  <c r="AJ34" i="8"/>
  <c r="I34" i="8" s="1"/>
  <c r="AJ38" i="8"/>
  <c r="I38" i="8" s="1"/>
  <c r="AJ42" i="8"/>
  <c r="I42" i="8" s="1"/>
  <c r="AF17" i="8"/>
  <c r="H17" i="8" s="1"/>
  <c r="AJ20" i="8"/>
  <c r="I20" i="8" s="1"/>
  <c r="AJ24" i="8"/>
  <c r="I24" i="8" s="1"/>
  <c r="AJ28" i="8"/>
  <c r="I28" i="8" s="1"/>
  <c r="AJ32" i="8"/>
  <c r="I32" i="8" s="1"/>
  <c r="AJ36" i="8"/>
  <c r="I36" i="8" s="1"/>
  <c r="AJ40" i="8"/>
  <c r="I40" i="8" s="1"/>
  <c r="AZ18" i="8"/>
  <c r="M18" i="8" s="1"/>
  <c r="AR43" i="8"/>
  <c r="K43" i="8" s="1"/>
  <c r="BL42" i="8"/>
  <c r="P42" i="8" s="1"/>
  <c r="BL40" i="8"/>
  <c r="P40" i="8" s="1"/>
  <c r="AR39" i="8"/>
  <c r="K39" i="8" s="1"/>
  <c r="BL38" i="8"/>
  <c r="P38" i="8" s="1"/>
  <c r="BL36" i="8"/>
  <c r="P36" i="8" s="1"/>
  <c r="AN36" i="8"/>
  <c r="J36" i="8" s="1"/>
  <c r="AR35" i="8"/>
  <c r="K35" i="8" s="1"/>
  <c r="BL34" i="8"/>
  <c r="P34" i="8" s="1"/>
  <c r="AN34" i="8"/>
  <c r="J34" i="8" s="1"/>
  <c r="AR33" i="8"/>
  <c r="K33" i="8" s="1"/>
  <c r="BL32" i="8"/>
  <c r="P32" i="8" s="1"/>
  <c r="AN32" i="8"/>
  <c r="J32" i="8" s="1"/>
  <c r="AR31" i="8"/>
  <c r="K31" i="8" s="1"/>
  <c r="BL30" i="8"/>
  <c r="P30" i="8" s="1"/>
  <c r="AR29" i="8"/>
  <c r="K29" i="8" s="1"/>
  <c r="BL28" i="8"/>
  <c r="P28" i="8" s="1"/>
  <c r="AN28" i="8"/>
  <c r="J28" i="8" s="1"/>
  <c r="AZ27" i="8"/>
  <c r="M27" i="8" s="1"/>
  <c r="AR27" i="8"/>
  <c r="K27" i="8" s="1"/>
  <c r="BL26" i="8"/>
  <c r="P26" i="8" s="1"/>
  <c r="AR25" i="8"/>
  <c r="K25" i="8" s="1"/>
  <c r="BL24" i="8"/>
  <c r="P24" i="8" s="1"/>
  <c r="AN24" i="8"/>
  <c r="J24" i="8" s="1"/>
  <c r="AR23" i="8"/>
  <c r="K23" i="8" s="1"/>
  <c r="BL22" i="8"/>
  <c r="P22" i="8" s="1"/>
  <c r="AR21" i="8"/>
  <c r="K21" i="8" s="1"/>
  <c r="BL20" i="8"/>
  <c r="P20" i="8" s="1"/>
  <c r="AN20" i="8"/>
  <c r="J20" i="8" s="1"/>
  <c r="AZ19" i="8"/>
  <c r="M19" i="8" s="1"/>
  <c r="AR19" i="8"/>
  <c r="K19" i="8" s="1"/>
  <c r="BL18" i="8"/>
  <c r="P18" i="8" s="1"/>
  <c r="AR17" i="8"/>
  <c r="K17" i="8" s="1"/>
  <c r="BL16" i="8"/>
  <c r="P16" i="8" s="1"/>
  <c r="AN16" i="8"/>
  <c r="AF19" i="8"/>
  <c r="H19" i="8" s="1"/>
  <c r="AF21" i="8"/>
  <c r="H21" i="8" s="1"/>
  <c r="AF23" i="8"/>
  <c r="H23" i="8" s="1"/>
  <c r="AF25" i="8"/>
  <c r="H25" i="8" s="1"/>
  <c r="AF27" i="8"/>
  <c r="H27" i="8" s="1"/>
  <c r="AF29" i="8"/>
  <c r="H29" i="8" s="1"/>
  <c r="AF31" i="8"/>
  <c r="H31" i="8" s="1"/>
  <c r="AF33" i="8"/>
  <c r="H33" i="8" s="1"/>
  <c r="AF35" i="8"/>
  <c r="H35" i="8" s="1"/>
  <c r="AF37" i="8"/>
  <c r="H37" i="8" s="1"/>
  <c r="AF39" i="8"/>
  <c r="H39" i="8" s="1"/>
  <c r="AF41" i="8"/>
  <c r="H41" i="8" s="1"/>
  <c r="AF43" i="8"/>
  <c r="H43" i="8" s="1"/>
  <c r="BL43" i="8"/>
  <c r="P43" i="8" s="1"/>
  <c r="BD41" i="8"/>
  <c r="N41" i="8" s="1"/>
  <c r="AZ40" i="8"/>
  <c r="M40" i="8" s="1"/>
  <c r="AR40" i="8"/>
  <c r="K40" i="8" s="1"/>
  <c r="BL39" i="8"/>
  <c r="P39" i="8" s="1"/>
  <c r="AV39" i="8"/>
  <c r="L39" i="8" s="1"/>
  <c r="BH38" i="8"/>
  <c r="O38" i="8" s="1"/>
  <c r="AZ38" i="8"/>
  <c r="M38" i="8" s="1"/>
  <c r="AR38" i="8"/>
  <c r="K38" i="8" s="1"/>
  <c r="BL37" i="8"/>
  <c r="P37" i="8" s="1"/>
  <c r="AV37" i="8"/>
  <c r="L37" i="8" s="1"/>
  <c r="BH36" i="8"/>
  <c r="O36" i="8" s="1"/>
  <c r="BD35" i="8"/>
  <c r="N35" i="8" s="1"/>
  <c r="BD33" i="8"/>
  <c r="N33" i="8" s="1"/>
  <c r="AZ32" i="8"/>
  <c r="M32" i="8" s="1"/>
  <c r="AR32" i="8"/>
  <c r="K32" i="8" s="1"/>
  <c r="BL31" i="8"/>
  <c r="P31" i="8" s="1"/>
  <c r="AV31" i="8"/>
  <c r="L31" i="8" s="1"/>
  <c r="BH30" i="8"/>
  <c r="O30" i="8" s="1"/>
  <c r="AZ30" i="8"/>
  <c r="M30" i="8" s="1"/>
  <c r="AR30" i="8"/>
  <c r="K30" i="8" s="1"/>
  <c r="BL29" i="8"/>
  <c r="P29" i="8" s="1"/>
  <c r="AV29" i="8"/>
  <c r="L29" i="8" s="1"/>
  <c r="BH28" i="8"/>
  <c r="O28" i="8" s="1"/>
  <c r="BD27" i="8"/>
  <c r="N27" i="8" s="1"/>
  <c r="BD25" i="8"/>
  <c r="N25" i="8" s="1"/>
  <c r="AZ24" i="8"/>
  <c r="M24" i="8" s="1"/>
  <c r="AR24" i="8"/>
  <c r="K24" i="8" s="1"/>
  <c r="BL23" i="8"/>
  <c r="P23" i="8" s="1"/>
  <c r="AV23" i="8"/>
  <c r="L23" i="8" s="1"/>
  <c r="BH22" i="8"/>
  <c r="O22" i="8" s="1"/>
  <c r="AZ22" i="8"/>
  <c r="M22" i="8" s="1"/>
  <c r="AR22" i="8"/>
  <c r="K22" i="8" s="1"/>
  <c r="BL21" i="8"/>
  <c r="P21" i="8" s="1"/>
  <c r="AV21" i="8"/>
  <c r="L21" i="8" s="1"/>
  <c r="BH20" i="8"/>
  <c r="O20" i="8" s="1"/>
  <c r="BD19" i="8"/>
  <c r="N19" i="8" s="1"/>
  <c r="AN19" i="8"/>
  <c r="J19" i="8" s="1"/>
  <c r="BD17" i="8"/>
  <c r="N17" i="8" s="1"/>
  <c r="BH16" i="8"/>
  <c r="O16" i="8" s="1"/>
  <c r="BD42" i="8"/>
  <c r="N42" i="8" s="1"/>
  <c r="BH43" i="8"/>
  <c r="O43" i="8" s="1"/>
  <c r="AV42" i="8"/>
  <c r="L42" i="8" s="1"/>
  <c r="BH41" i="8"/>
  <c r="O41" i="8" s="1"/>
  <c r="AV40" i="8"/>
  <c r="L40" i="8" s="1"/>
  <c r="BH39" i="8"/>
  <c r="O39" i="8" s="1"/>
  <c r="AV38" i="8"/>
  <c r="L38" i="8" s="1"/>
  <c r="BH37" i="8"/>
  <c r="O37" i="8" s="1"/>
  <c r="AV36" i="8"/>
  <c r="L36" i="8" s="1"/>
  <c r="BH35" i="8"/>
  <c r="O35" i="8" s="1"/>
  <c r="BH33" i="8"/>
  <c r="O33" i="8" s="1"/>
  <c r="AV32" i="8"/>
  <c r="L32" i="8" s="1"/>
  <c r="BH31" i="8"/>
  <c r="O31" i="8" s="1"/>
  <c r="AV30" i="8"/>
  <c r="L30" i="8" s="1"/>
  <c r="BH29" i="8"/>
  <c r="O29" i="8" s="1"/>
  <c r="AV28" i="8"/>
  <c r="L28" i="8" s="1"/>
  <c r="BH27" i="8"/>
  <c r="O27" i="8" s="1"/>
  <c r="AV26" i="8"/>
  <c r="L26" i="8" s="1"/>
  <c r="BH25" i="8"/>
  <c r="O25" i="8" s="1"/>
  <c r="AV24" i="8"/>
  <c r="L24" i="8" s="1"/>
  <c r="BH23" i="8"/>
  <c r="O23" i="8" s="1"/>
  <c r="AV22" i="8"/>
  <c r="L22" i="8" s="1"/>
  <c r="BH21" i="8"/>
  <c r="O21" i="8" s="1"/>
  <c r="AV20" i="8"/>
  <c r="L20" i="8" s="1"/>
  <c r="BH19" i="8"/>
  <c r="O19" i="8" s="1"/>
  <c r="BH17" i="8"/>
  <c r="O17" i="8" s="1"/>
  <c r="AN21" i="8"/>
  <c r="J21" i="8" s="1"/>
  <c r="AN25" i="8"/>
  <c r="J25" i="8" s="1"/>
  <c r="AN29" i="8"/>
  <c r="J29" i="8" s="1"/>
  <c r="AN33" i="8"/>
  <c r="J33" i="8" s="1"/>
  <c r="AN37" i="8"/>
  <c r="J37" i="8" s="1"/>
  <c r="AN41" i="8"/>
  <c r="J41" i="8" s="1"/>
  <c r="AR16" i="8"/>
  <c r="K16" i="8" s="1"/>
  <c r="BD43" i="8"/>
  <c r="N43" i="8" s="1"/>
  <c r="AV43" i="8"/>
  <c r="L43" i="8" s="1"/>
  <c r="BH42" i="8"/>
  <c r="O42" i="8" s="1"/>
  <c r="AR42" i="8"/>
  <c r="K42" i="8" s="1"/>
  <c r="BL41" i="8"/>
  <c r="P41" i="8" s="1"/>
  <c r="AV41" i="8"/>
  <c r="L41" i="8" s="1"/>
  <c r="BH40" i="8"/>
  <c r="O40" i="8" s="1"/>
  <c r="AZ36" i="8"/>
  <c r="M36" i="8" s="1"/>
  <c r="AR36" i="8"/>
  <c r="K36" i="8" s="1"/>
  <c r="BL35" i="8"/>
  <c r="P35" i="8" s="1"/>
  <c r="AV35" i="8"/>
  <c r="L35" i="8" s="1"/>
  <c r="BH34" i="8"/>
  <c r="O34" i="8" s="1"/>
  <c r="AR34" i="8"/>
  <c r="K34" i="8" s="1"/>
  <c r="BL33" i="8"/>
  <c r="P33" i="8" s="1"/>
  <c r="AV33" i="8"/>
  <c r="L33" i="8" s="1"/>
  <c r="BH32" i="8"/>
  <c r="O32" i="8" s="1"/>
  <c r="AZ28" i="8"/>
  <c r="M28" i="8" s="1"/>
  <c r="AR28" i="8"/>
  <c r="K28" i="8" s="1"/>
  <c r="BL27" i="8"/>
  <c r="P27" i="8" s="1"/>
  <c r="AV27" i="8"/>
  <c r="L27" i="8" s="1"/>
  <c r="BH26" i="8"/>
  <c r="O26" i="8" s="1"/>
  <c r="AR26" i="8"/>
  <c r="K26" i="8" s="1"/>
  <c r="BL25" i="8"/>
  <c r="P25" i="8" s="1"/>
  <c r="AV25" i="8"/>
  <c r="L25" i="8" s="1"/>
  <c r="BH24" i="8"/>
  <c r="O24" i="8" s="1"/>
  <c r="AZ20" i="8"/>
  <c r="M20" i="8" s="1"/>
  <c r="AR20" i="8"/>
  <c r="K20" i="8" s="1"/>
  <c r="BL19" i="8"/>
  <c r="P19" i="8" s="1"/>
  <c r="AV19" i="8"/>
  <c r="L19" i="8" s="1"/>
  <c r="BH18" i="8"/>
  <c r="O18" i="8" s="1"/>
  <c r="AR18" i="8"/>
  <c r="K18" i="8" s="1"/>
  <c r="BL17" i="8"/>
  <c r="P17" i="8" s="1"/>
  <c r="AV17" i="8"/>
  <c r="L17" i="8" s="1"/>
  <c r="AN17" i="8"/>
  <c r="J17" i="8" s="1"/>
  <c r="D103" i="6"/>
  <c r="BN25" i="8" l="1"/>
  <c r="BM25" i="8"/>
  <c r="BM42" i="8"/>
  <c r="BN42" i="8"/>
  <c r="BN43" i="8"/>
  <c r="BM43" i="8"/>
  <c r="BN22" i="8"/>
  <c r="BM37" i="8"/>
  <c r="BN37" i="8"/>
  <c r="BM33" i="8"/>
  <c r="BN33" i="8"/>
  <c r="J16" i="8"/>
  <c r="BM16" i="8" s="1"/>
  <c r="BM22" i="8"/>
  <c r="C5" i="6"/>
  <c r="G8" i="8"/>
  <c r="M7" i="8"/>
  <c r="M6" i="8"/>
  <c r="G6" i="8"/>
  <c r="Q45" i="8"/>
  <c r="BO25" i="8" l="1"/>
  <c r="Q25" i="8" s="1"/>
  <c r="BO42" i="8"/>
  <c r="Q42" i="8" s="1"/>
  <c r="BN16" i="8"/>
  <c r="BO16" i="8" s="1"/>
  <c r="Q16" i="8" s="1"/>
  <c r="BO33" i="8"/>
  <c r="Q33" i="8" s="1"/>
  <c r="BO37" i="8"/>
  <c r="Q37" i="8" s="1"/>
  <c r="BO43" i="8"/>
  <c r="Q43" i="8" s="1"/>
  <c r="BO22" i="8"/>
  <c r="Q22" i="8" s="1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5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43" i="6"/>
  <c r="D44" i="6"/>
  <c r="D45" i="6"/>
  <c r="D46" i="6"/>
  <c r="D47" i="6"/>
  <c r="D39" i="6"/>
  <c r="D40" i="6"/>
  <c r="D41" i="6"/>
  <c r="D42" i="6"/>
  <c r="D32" i="6"/>
  <c r="D33" i="6"/>
  <c r="D34" i="6"/>
  <c r="D35" i="6"/>
  <c r="D36" i="6"/>
  <c r="D37" i="6"/>
  <c r="D38" i="6"/>
  <c r="D20" i="6"/>
  <c r="D21" i="6"/>
  <c r="D22" i="6"/>
  <c r="D23" i="6"/>
  <c r="D24" i="6"/>
  <c r="D25" i="6"/>
  <c r="D26" i="6"/>
  <c r="D27" i="6"/>
  <c r="D28" i="6"/>
  <c r="D29" i="6"/>
  <c r="D30" i="6"/>
  <c r="D31" i="6"/>
  <c r="D16" i="6"/>
  <c r="D17" i="6"/>
  <c r="D18" i="6"/>
  <c r="D19" i="6"/>
  <c r="D13" i="6"/>
  <c r="D14" i="6"/>
  <c r="D15" i="6"/>
  <c r="D6" i="6"/>
  <c r="D7" i="6"/>
  <c r="D8" i="6"/>
  <c r="D9" i="6"/>
  <c r="D10" i="6"/>
  <c r="D11" i="6"/>
  <c r="D12" i="6"/>
  <c r="D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G12" i="8" s="1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5" i="6"/>
  <c r="G9" i="8" s="1"/>
  <c r="G10" i="8" l="1"/>
</calcChain>
</file>

<file path=xl/sharedStrings.xml><?xml version="1.0" encoding="utf-8"?>
<sst xmlns="http://schemas.openxmlformats.org/spreadsheetml/2006/main" count="2252" uniqueCount="127">
  <si>
    <t>REGISTRO DE ACOMPAÑAMIENTO Y REPORTE DE EVIDENCIAS 2020</t>
  </si>
  <si>
    <t>INSTITUCIÓN EDUCATIVA:</t>
  </si>
  <si>
    <t>UGEL:</t>
  </si>
  <si>
    <t>DISTRITO:</t>
  </si>
  <si>
    <t>LUGAR:</t>
  </si>
  <si>
    <t>DIRECCIÓN:</t>
  </si>
  <si>
    <t>CÓDIGO MODULAR:</t>
  </si>
  <si>
    <t>NIVEL:</t>
  </si>
  <si>
    <t>AULA</t>
  </si>
  <si>
    <t>N°</t>
  </si>
  <si>
    <t>EPT</t>
  </si>
  <si>
    <t>COM</t>
  </si>
  <si>
    <t>INGLÉS</t>
  </si>
  <si>
    <t>MATE</t>
  </si>
  <si>
    <t>CyT</t>
  </si>
  <si>
    <t>ER</t>
  </si>
  <si>
    <t>TIC</t>
  </si>
  <si>
    <t>LISTADO DE ESTUDIANTES</t>
  </si>
  <si>
    <t>CÓDIGO</t>
  </si>
  <si>
    <t>APELLIDOS Y NOMBRES</t>
  </si>
  <si>
    <t>N° ORDEN</t>
  </si>
  <si>
    <t>H M</t>
  </si>
  <si>
    <t>C1</t>
  </si>
  <si>
    <t>C2</t>
  </si>
  <si>
    <t>C3</t>
  </si>
  <si>
    <t>C4</t>
  </si>
  <si>
    <t>AUT</t>
  </si>
  <si>
    <t>ÁREA CURRICULAR</t>
  </si>
  <si>
    <t>COMPETENCIAS</t>
  </si>
  <si>
    <t>DRE</t>
  </si>
  <si>
    <t>UGEL</t>
  </si>
  <si>
    <t>Nivel</t>
  </si>
  <si>
    <t>Código modular</t>
  </si>
  <si>
    <t>Educación Religiosa</t>
  </si>
  <si>
    <t>Construye su identidad como persona humana, amada por Dios, digna, libre y trascendente, comprendiendo la doctrina de su propia religión, abierto al diálogo con las que le son cercanas.</t>
  </si>
  <si>
    <t>Institución Educativa</t>
  </si>
  <si>
    <t>Apellidos y nombres del estudiante</t>
  </si>
  <si>
    <t>Asume la experiencia del encuentro personal y comunitario con Dios en su proyecto de vida en coherencia con su creencia religiosa.</t>
  </si>
  <si>
    <t>Código del estudiante</t>
  </si>
  <si>
    <t>Construye su identidad.</t>
  </si>
  <si>
    <t>Convive y participa democráticamente en la búsqueda del bien común.</t>
  </si>
  <si>
    <t>Gestiona responsablemente el espacio y el ambiente.</t>
  </si>
  <si>
    <t>Gestiona responsablemente los recursos económicos.</t>
  </si>
  <si>
    <t>Se desenvuelve de manera autónoma a través de su motricidad.</t>
  </si>
  <si>
    <t>Competencias Transversales</t>
  </si>
  <si>
    <t>Se desenvuelve en entornos virtuales generados por las TIC.</t>
  </si>
  <si>
    <t>Asume una vida saludable.</t>
  </si>
  <si>
    <t>Gestiona su aprendizaje de manera autónoma.</t>
  </si>
  <si>
    <t>Interactúa a través de sus habildades sociomotrices.</t>
  </si>
  <si>
    <t>Comunicación</t>
  </si>
  <si>
    <t>Se comunica oralmente en su lengua materna.</t>
  </si>
  <si>
    <t>Lee diversos tipos de textos escritos en su lengua materna.</t>
  </si>
  <si>
    <t>Escribe diversos tipos de textos en su lengua materna.</t>
  </si>
  <si>
    <t>Aprecia de manera crítica manifestaciones artístico-culturales.</t>
  </si>
  <si>
    <t>Crea proyectos desde los lenguajes artísticos.</t>
  </si>
  <si>
    <t>Inglés como lengua extranjera</t>
  </si>
  <si>
    <t>Se comunica oralmente en inglés como lengua extranjera.</t>
  </si>
  <si>
    <t>Lee diversos tipos de textos escritos en inglés como lengua extranjera.</t>
  </si>
  <si>
    <t>Escribe diversos tipos de textos en inglés como lengua extranjera.</t>
  </si>
  <si>
    <t>Matemática</t>
  </si>
  <si>
    <t>Resuelve problemas de cantidad.</t>
  </si>
  <si>
    <t>Resuelve problemas de regularidad, equivalencia y cambio.</t>
  </si>
  <si>
    <t>Resuelve problemas de forma, movimiento y localización.</t>
  </si>
  <si>
    <t>Resuelve problemas de gestión de datos e incertidumbre.</t>
  </si>
  <si>
    <t>Ciencia y Tecnología</t>
  </si>
  <si>
    <t>Indaga mediante métodos científicos para construir sus conocimientos.</t>
  </si>
  <si>
    <t>Explica el mundo físico basándose en conocimientos sobre los seres vivos, materia y energía, biodiversidad, tierra y universo.</t>
  </si>
  <si>
    <t>Diseña y construye soluciones tecnológicas para resolver problemas de su entorno.</t>
  </si>
  <si>
    <t>INFORME REPORTE DE ACOMPAÑAMIENTO Y RECOJO DE EVIDENCIAS - 2020</t>
  </si>
  <si>
    <t>Mes</t>
  </si>
  <si>
    <t>ABRIL</t>
  </si>
  <si>
    <t>MAYO</t>
  </si>
  <si>
    <t>JUNIO</t>
  </si>
  <si>
    <t>AGOSTO</t>
  </si>
  <si>
    <t>SETIEMBRE</t>
  </si>
  <si>
    <t>OCTUBRE</t>
  </si>
  <si>
    <t>NOVIEMBRE</t>
  </si>
  <si>
    <t>DICIEMBRE</t>
  </si>
  <si>
    <t>ABR.</t>
  </si>
  <si>
    <t>MAY.</t>
  </si>
  <si>
    <t>JUN.</t>
  </si>
  <si>
    <t>JUL.</t>
  </si>
  <si>
    <t>AGO.</t>
  </si>
  <si>
    <t>SET.</t>
  </si>
  <si>
    <t>OCT.</t>
  </si>
  <si>
    <t>NOV.</t>
  </si>
  <si>
    <t>DIC.</t>
  </si>
  <si>
    <t>MESES</t>
  </si>
  <si>
    <t>Ed. Para el Trabajo</t>
  </si>
  <si>
    <t>Gestiona proyectos de emprendimiento económico o social.</t>
  </si>
  <si>
    <t>emitido:</t>
  </si>
  <si>
    <t>DRE/GRED:</t>
  </si>
  <si>
    <t>N° orden</t>
  </si>
  <si>
    <t>Grado y sección</t>
  </si>
  <si>
    <t>PERSONAL SOCIAL</t>
  </si>
  <si>
    <t>C5</t>
  </si>
  <si>
    <t>PSICOMOTRIZ</t>
  </si>
  <si>
    <t>JULIO</t>
  </si>
  <si>
    <t>PSIC</t>
  </si>
  <si>
    <t>INICIAL</t>
  </si>
  <si>
    <t>Docente</t>
  </si>
  <si>
    <t>DOCENTE</t>
  </si>
  <si>
    <t>EN PROCESO</t>
  </si>
  <si>
    <t>SATISFACTORIO</t>
  </si>
  <si>
    <t>CUMPLIDO</t>
  </si>
  <si>
    <t>NIVEL DE AVANCE</t>
  </si>
  <si>
    <t>SI</t>
  </si>
  <si>
    <t>NO</t>
  </si>
  <si>
    <t>INSERTAR LOGO</t>
  </si>
  <si>
    <t>INSERTAR FIRMA POSTFIRMA</t>
  </si>
  <si>
    <t>DEFICIENTE</t>
  </si>
  <si>
    <t>59 HABASPATA</t>
  </si>
  <si>
    <t>CUSCO</t>
  </si>
  <si>
    <t>ANTA</t>
  </si>
  <si>
    <t>AV. MANASPATA S/N</t>
  </si>
  <si>
    <t>0526011</t>
  </si>
  <si>
    <t>3 AÑOS</t>
  </si>
  <si>
    <t>ESTUDIANTE 1</t>
  </si>
  <si>
    <t>ESTUDIANTE 2</t>
  </si>
  <si>
    <t>ESTUDIANTE 3</t>
  </si>
  <si>
    <t>ESTUDIANTE 4</t>
  </si>
  <si>
    <t>ESTUDIANTE 5</t>
  </si>
  <si>
    <t>ESTUDIANTE 6</t>
  </si>
  <si>
    <t>ESTUDIANTE 7</t>
  </si>
  <si>
    <t>H</t>
  </si>
  <si>
    <t>M</t>
  </si>
  <si>
    <t>DOCENTE 3 AÑOS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</si>
</sst>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24"/>
      <color theme="2" tint="-0.74999237037263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7"/>
      <color theme="1"/>
      <name val="Segoe UI Semibold"/>
      <family val="2"/>
    </font>
    <font>
      <b/>
      <sz val="10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Trebuchet MS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i/>
      <sz val="11"/>
      <color theme="8" tint="-0.499984740745262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8" fillId="0" borderId="0" applyFont="0" applyFill="0" applyBorder="0" applyAlignment="0" applyProtection="0"/>
  </cellStyleXfs>
  <cellXfs count="183">
    <xf numFmtId="0" fontId="0" fillId="0" borderId="0" xfId="0"/>
    <xf numFmtId="0" fontId="0" fillId="2" borderId="0" xfId="0" applyFill="1"/>
    <xf numFmtId="0" fontId="0" fillId="0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7" fillId="0" borderId="0" xfId="0" applyFont="1" applyFill="1"/>
    <xf numFmtId="0" fontId="7" fillId="0" borderId="11" xfId="0" applyFont="1" applyFill="1" applyBorder="1" applyProtection="1">
      <protection locked="0"/>
    </xf>
    <xf numFmtId="0" fontId="1" fillId="4" borderId="21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vertical="center"/>
    </xf>
    <xf numFmtId="0" fontId="1" fillId="4" borderId="21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4" fontId="14" fillId="0" borderId="0" xfId="0" applyNumberFormat="1" applyFont="1" applyAlignment="1">
      <alignment horizontal="left"/>
    </xf>
    <xf numFmtId="0" fontId="10" fillId="0" borderId="0" xfId="0" applyFont="1"/>
    <xf numFmtId="0" fontId="0" fillId="0" borderId="0" xfId="0" applyFill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7" fillId="0" borderId="0" xfId="0" applyFont="1" applyFill="1" applyProtection="1"/>
    <xf numFmtId="0" fontId="15" fillId="0" borderId="1" xfId="0" applyFont="1" applyFill="1" applyBorder="1" applyProtection="1">
      <protection locked="0"/>
    </xf>
    <xf numFmtId="0" fontId="8" fillId="0" borderId="1" xfId="0" applyFont="1" applyFill="1" applyBorder="1" applyAlignment="1" applyProtection="1">
      <alignment horizontal="left" vertical="center"/>
      <protection locked="0"/>
    </xf>
    <xf numFmtId="0" fontId="7" fillId="5" borderId="0" xfId="0" applyFont="1" applyFill="1"/>
    <xf numFmtId="0" fontId="0" fillId="5" borderId="0" xfId="0" applyFill="1"/>
    <xf numFmtId="0" fontId="1" fillId="6" borderId="12" xfId="0" applyFont="1" applyFill="1" applyBorder="1" applyAlignment="1">
      <alignment vertical="center"/>
    </xf>
    <xf numFmtId="0" fontId="7" fillId="6" borderId="0" xfId="0" applyFont="1" applyFill="1"/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0" fillId="6" borderId="5" xfId="0" applyFill="1" applyBorder="1"/>
    <xf numFmtId="0" fontId="0" fillId="6" borderId="1" xfId="0" applyFill="1" applyBorder="1"/>
    <xf numFmtId="0" fontId="1" fillId="6" borderId="2" xfId="0" applyFont="1" applyFill="1" applyBorder="1" applyAlignment="1">
      <alignment horizontal="center" vertical="center"/>
    </xf>
    <xf numFmtId="0" fontId="9" fillId="6" borderId="5" xfId="0" applyFont="1" applyFill="1" applyBorder="1" applyProtection="1"/>
    <xf numFmtId="0" fontId="9" fillId="6" borderId="1" xfId="0" applyFont="1" applyFill="1" applyBorder="1" applyProtection="1"/>
    <xf numFmtId="0" fontId="8" fillId="6" borderId="2" xfId="0" applyFont="1" applyFill="1" applyBorder="1" applyAlignment="1" applyProtection="1">
      <alignment horizontal="center" vertical="center"/>
    </xf>
    <xf numFmtId="0" fontId="9" fillId="6" borderId="5" xfId="0" applyFont="1" applyFill="1" applyBorder="1"/>
    <xf numFmtId="0" fontId="9" fillId="6" borderId="1" xfId="0" applyFont="1" applyFill="1" applyBorder="1"/>
    <xf numFmtId="0" fontId="8" fillId="6" borderId="2" xfId="0" applyFont="1" applyFill="1" applyBorder="1" applyAlignment="1">
      <alignment horizontal="center" vertical="center"/>
    </xf>
    <xf numFmtId="0" fontId="0" fillId="6" borderId="6" xfId="0" applyFill="1" applyBorder="1"/>
    <xf numFmtId="0" fontId="0" fillId="6" borderId="7" xfId="0" applyFill="1" applyBorder="1"/>
    <xf numFmtId="0" fontId="1" fillId="6" borderId="13" xfId="0" applyFont="1" applyFill="1" applyBorder="1" applyAlignment="1">
      <alignment horizontal="center" vertical="center"/>
    </xf>
    <xf numFmtId="0" fontId="9" fillId="6" borderId="0" xfId="0" applyFont="1" applyFill="1" applyBorder="1"/>
    <xf numFmtId="0" fontId="20" fillId="0" borderId="1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1" xfId="0" applyFont="1" applyBorder="1"/>
    <xf numFmtId="0" fontId="9" fillId="0" borderId="0" xfId="0" applyFont="1" applyFill="1" applyBorder="1"/>
    <xf numFmtId="0" fontId="7" fillId="0" borderId="0" xfId="0" applyFont="1" applyFill="1" applyProtection="1">
      <protection locked="0"/>
    </xf>
    <xf numFmtId="0" fontId="1" fillId="6" borderId="1" xfId="0" applyFont="1" applyFill="1" applyBorder="1" applyAlignment="1" applyProtection="1">
      <alignment horizontal="center" vertical="center"/>
    </xf>
    <xf numFmtId="0" fontId="0" fillId="7" borderId="0" xfId="0" applyFill="1"/>
    <xf numFmtId="0" fontId="0" fillId="7" borderId="0" xfId="0" applyFill="1" applyBorder="1"/>
    <xf numFmtId="0" fontId="0" fillId="7" borderId="0" xfId="0" applyFill="1" applyBorder="1" applyAlignment="1">
      <alignment horizontal="center"/>
    </xf>
    <xf numFmtId="0" fontId="0" fillId="7" borderId="0" xfId="0" applyFill="1" applyBorder="1" applyAlignment="1" applyProtection="1">
      <protection locked="0"/>
    </xf>
    <xf numFmtId="0" fontId="0" fillId="7" borderId="0" xfId="0" applyFill="1" applyAlignment="1">
      <alignment horizontal="right"/>
    </xf>
    <xf numFmtId="0" fontId="1" fillId="7" borderId="0" xfId="0" applyFont="1" applyFill="1"/>
    <xf numFmtId="0" fontId="1" fillId="7" borderId="0" xfId="0" applyFont="1" applyFill="1" applyAlignment="1">
      <alignment horizontal="right"/>
    </xf>
    <xf numFmtId="0" fontId="7" fillId="0" borderId="1" xfId="0" applyFont="1" applyFill="1" applyBorder="1" applyProtection="1">
      <protection locked="0"/>
    </xf>
    <xf numFmtId="0" fontId="16" fillId="0" borderId="1" xfId="0" applyNumberFormat="1" applyFont="1" applyFill="1" applyBorder="1" applyAlignment="1" applyProtection="1">
      <alignment horizontal="center" vertical="top" wrapText="1" readingOrder="1"/>
      <protection locked="0"/>
    </xf>
    <xf numFmtId="0" fontId="16" fillId="0" borderId="1" xfId="0" applyNumberFormat="1" applyFont="1" applyFill="1" applyBorder="1" applyAlignment="1" applyProtection="1">
      <alignment vertical="top" wrapText="1" readingOrder="1"/>
      <protection locked="0"/>
    </xf>
    <xf numFmtId="0" fontId="17" fillId="0" borderId="1" xfId="0" applyNumberFormat="1" applyFont="1" applyFill="1" applyBorder="1" applyAlignment="1" applyProtection="1">
      <alignment vertical="top" wrapText="1"/>
      <protection locked="0"/>
    </xf>
    <xf numFmtId="49" fontId="16" fillId="0" borderId="1" xfId="0" applyNumberFormat="1" applyFont="1" applyFill="1" applyBorder="1" applyAlignment="1" applyProtection="1">
      <alignment vertical="top" wrapText="1" readingOrder="1"/>
      <protection locked="0"/>
    </xf>
    <xf numFmtId="0" fontId="17" fillId="0" borderId="1" xfId="0" applyNumberFormat="1" applyFont="1" applyFill="1" applyBorder="1" applyAlignment="1" applyProtection="1">
      <alignment vertical="top" wrapText="1" readingOrder="1"/>
      <protection locked="0"/>
    </xf>
    <xf numFmtId="0" fontId="0" fillId="7" borderId="0" xfId="0" applyFill="1" applyProtection="1"/>
    <xf numFmtId="0" fontId="0" fillId="7" borderId="0" xfId="0" applyFill="1" applyAlignment="1" applyProtection="1">
      <alignment horizontal="center"/>
    </xf>
    <xf numFmtId="0" fontId="7" fillId="7" borderId="0" xfId="0" applyFont="1" applyFill="1" applyProtection="1"/>
    <xf numFmtId="0" fontId="1" fillId="6" borderId="8" xfId="0" applyFont="1" applyFill="1" applyBorder="1" applyAlignment="1" applyProtection="1">
      <alignment horizontal="center" vertical="center" wrapText="1"/>
    </xf>
    <xf numFmtId="0" fontId="1" fillId="6" borderId="1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Protection="1"/>
    <xf numFmtId="0" fontId="0" fillId="7" borderId="0" xfId="0" applyFill="1" applyBorder="1" applyAlignment="1" applyProtection="1">
      <alignment horizontal="center" vertical="center"/>
    </xf>
    <xf numFmtId="0" fontId="0" fillId="7" borderId="0" xfId="0" applyFill="1" applyBorder="1" applyProtection="1"/>
    <xf numFmtId="0" fontId="1" fillId="7" borderId="0" xfId="0" applyFont="1" applyFill="1" applyBorder="1" applyProtection="1"/>
    <xf numFmtId="0" fontId="21" fillId="0" borderId="18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9" fontId="10" fillId="0" borderId="21" xfId="1" applyFont="1" applyBorder="1" applyAlignment="1">
      <alignment horizontal="center" vertical="center"/>
    </xf>
    <xf numFmtId="0" fontId="2" fillId="7" borderId="0" xfId="0" applyFont="1" applyFill="1" applyAlignment="1">
      <alignment horizontal="center" vertical="center" wrapText="1"/>
    </xf>
    <xf numFmtId="0" fontId="0" fillId="3" borderId="2" xfId="0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3" fillId="7" borderId="0" xfId="0" applyFont="1" applyFill="1" applyAlignment="1">
      <alignment horizontal="center" vertical="center"/>
    </xf>
    <xf numFmtId="49" fontId="0" fillId="3" borderId="2" xfId="0" applyNumberFormat="1" applyFill="1" applyBorder="1" applyAlignment="1" applyProtection="1">
      <alignment horizontal="center"/>
      <protection locked="0"/>
    </xf>
    <xf numFmtId="49" fontId="0" fillId="3" borderId="3" xfId="0" applyNumberFormat="1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4" fillId="7" borderId="0" xfId="0" applyFont="1" applyFill="1" applyAlignment="1" applyProtection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27" xfId="0" applyFont="1" applyFill="1" applyBorder="1" applyAlignment="1">
      <alignment horizontal="center" vertical="center" wrapText="1"/>
    </xf>
    <xf numFmtId="0" fontId="8" fillId="6" borderId="1" xfId="0" applyFont="1" applyFill="1" applyBorder="1" applyProtection="1"/>
    <xf numFmtId="0" fontId="8" fillId="6" borderId="1" xfId="0" applyFont="1" applyFill="1" applyBorder="1"/>
    <xf numFmtId="0" fontId="1" fillId="6" borderId="7" xfId="0" applyFont="1" applyFill="1" applyBorder="1"/>
    <xf numFmtId="0" fontId="1" fillId="6" borderId="1" xfId="0" applyFont="1" applyFill="1" applyBorder="1" applyAlignment="1">
      <alignment horizontal="center" wrapText="1"/>
    </xf>
    <xf numFmtId="0" fontId="1" fillId="6" borderId="1" xfId="0" applyFont="1" applyFill="1" applyBorder="1"/>
    <xf numFmtId="0" fontId="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5" fillId="6" borderId="1" xfId="0" applyFont="1" applyFill="1" applyBorder="1" applyProtection="1"/>
    <xf numFmtId="0" fontId="1" fillId="6" borderId="1" xfId="0" applyFont="1" applyFill="1" applyBorder="1" applyAlignment="1">
      <alignment horizontal="center" vertical="center"/>
    </xf>
    <xf numFmtId="0" fontId="1" fillId="6" borderId="9" xfId="0" applyFont="1" applyFill="1" applyBorder="1" applyAlignment="1" applyProtection="1">
      <alignment horizontal="center" vertical="center"/>
    </xf>
    <xf numFmtId="0" fontId="1" fillId="6" borderId="1" xfId="0" applyFont="1" applyFill="1" applyBorder="1" applyAlignment="1" applyProtection="1">
      <alignment horizontal="center" vertical="center"/>
    </xf>
    <xf numFmtId="0" fontId="1" fillId="6" borderId="4" xfId="0" applyFont="1" applyFill="1" applyBorder="1" applyAlignment="1">
      <alignment horizontal="center" wrapText="1"/>
    </xf>
    <xf numFmtId="0" fontId="5" fillId="6" borderId="3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9" fillId="0" borderId="28" xfId="0" applyFont="1" applyBorder="1" applyAlignment="1">
      <alignment horizontal="center"/>
    </xf>
    <xf numFmtId="0" fontId="0" fillId="0" borderId="0" xfId="0" applyAlignment="1">
      <alignment horizontal="center"/>
    </xf>
    <xf numFmtId="9" fontId="10" fillId="0" borderId="14" xfId="1" applyFont="1" applyBorder="1" applyAlignment="1">
      <alignment horizontal="center" vertical="center"/>
    </xf>
    <xf numFmtId="9" fontId="10" fillId="0" borderId="26" xfId="1" applyFont="1" applyBorder="1" applyAlignment="1">
      <alignment horizontal="center" vertical="center"/>
    </xf>
    <xf numFmtId="9" fontId="10" fillId="0" borderId="22" xfId="1" applyFont="1" applyBorder="1" applyAlignment="1">
      <alignment horizontal="center" vertical="center"/>
    </xf>
    <xf numFmtId="0" fontId="0" fillId="0" borderId="21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0" xfId="0" applyAlignment="1">
      <alignment horizontal="right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1" fillId="4" borderId="21" xfId="0" applyFont="1" applyFill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0" fillId="0" borderId="35" xfId="0" applyFill="1" applyBorder="1" applyAlignment="1" applyProtection="1">
      <alignment horizontal="center" vertical="center"/>
      <protection locked="0"/>
    </xf>
    <xf numFmtId="0" fontId="0" fillId="0" borderId="32" xfId="0" applyFill="1" applyBorder="1" applyAlignment="1" applyProtection="1">
      <alignment horizontal="center" vertical="center"/>
      <protection locked="0"/>
    </xf>
    <xf numFmtId="49" fontId="1" fillId="0" borderId="21" xfId="0" applyNumberFormat="1" applyFont="1" applyBorder="1" applyAlignment="1">
      <alignment horizontal="left" vertical="center"/>
    </xf>
    <xf numFmtId="0" fontId="1" fillId="0" borderId="21" xfId="0" applyFont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" fillId="0" borderId="18" xfId="0" applyNumberFormat="1" applyFont="1" applyBorder="1" applyAlignment="1" applyProtection="1">
      <alignment horizontal="center" vertical="center"/>
      <protection locked="0"/>
    </xf>
    <xf numFmtId="0" fontId="1" fillId="0" borderId="19" xfId="0" applyNumberFormat="1" applyFont="1" applyBorder="1" applyAlignment="1" applyProtection="1">
      <alignment horizontal="center" vertical="center"/>
      <protection locked="0"/>
    </xf>
    <xf numFmtId="0" fontId="1" fillId="0" borderId="20" xfId="0" applyNumberFormat="1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9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0" fillId="0" borderId="3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31" xfId="0" applyFill="1" applyBorder="1" applyAlignment="1" applyProtection="1">
      <alignment horizontal="center" vertical="center"/>
      <protection locked="0"/>
    </xf>
    <xf numFmtId="0" fontId="0" fillId="0" borderId="34" xfId="0" applyFill="1" applyBorder="1" applyAlignment="1" applyProtection="1">
      <alignment horizontal="center" vertical="center"/>
      <protection locked="0"/>
    </xf>
    <xf numFmtId="0" fontId="11" fillId="0" borderId="0" xfId="0" applyFont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</cellXfs>
  <cellStyles count="2">
    <cellStyle name="Normal" xfId="0" builtinId="0"/>
    <cellStyle name="Porcentaje" xfId="1" builtinId="5"/>
  </cellStyles>
  <dxfs count="1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/>
        <color theme="0"/>
      </font>
    </dxf>
    <dxf>
      <font>
        <b/>
        <i val="0"/>
        <strike val="0"/>
        <color theme="0"/>
      </font>
    </dxf>
  </dxfs>
  <tableStyles count="0" defaultTableStyle="TableStyleMedium2" defaultPivotStyle="PivotStyleLight16"/>
  <colors>
    <mruColors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view="pageBreakPreview" topLeftCell="A2" zoomScale="140" zoomScaleNormal="100" zoomScaleSheetLayoutView="140" zoomScalePageLayoutView="80" workbookViewId="0">
      <selection activeCell="D8" sqref="D8"/>
    </sheetView>
  </sheetViews>
  <sheetFormatPr baseColWidth="10" defaultRowHeight="14.5" x14ac:dyDescent="0.35"/>
  <cols>
    <col min="1" max="1" width="3.453125" customWidth="1"/>
    <col min="4" max="4" width="8.453125" customWidth="1"/>
    <col min="5" max="5" width="8" customWidth="1"/>
    <col min="9" max="9" width="5.81640625" customWidth="1"/>
  </cols>
  <sheetData>
    <row r="1" spans="1:9" ht="15" customHeight="1" x14ac:dyDescent="0.35">
      <c r="A1" s="52"/>
      <c r="B1" s="77" t="s">
        <v>0</v>
      </c>
      <c r="C1" s="77"/>
      <c r="D1" s="77"/>
      <c r="E1" s="77"/>
      <c r="F1" s="77"/>
      <c r="G1" s="77"/>
      <c r="H1" s="77"/>
      <c r="I1" s="77"/>
    </row>
    <row r="2" spans="1:9" ht="15" customHeight="1" x14ac:dyDescent="0.35">
      <c r="A2" s="52"/>
      <c r="B2" s="77"/>
      <c r="C2" s="77"/>
      <c r="D2" s="77"/>
      <c r="E2" s="77"/>
      <c r="F2" s="77"/>
      <c r="G2" s="77"/>
      <c r="H2" s="77"/>
      <c r="I2" s="77"/>
    </row>
    <row r="3" spans="1:9" x14ac:dyDescent="0.35">
      <c r="A3" s="52"/>
      <c r="B3" s="77"/>
      <c r="C3" s="77"/>
      <c r="D3" s="77"/>
      <c r="E3" s="77"/>
      <c r="F3" s="77"/>
      <c r="G3" s="77"/>
      <c r="H3" s="77"/>
      <c r="I3" s="77"/>
    </row>
    <row r="4" spans="1:9" x14ac:dyDescent="0.35">
      <c r="A4" s="52"/>
      <c r="B4" s="77"/>
      <c r="C4" s="77"/>
      <c r="D4" s="77"/>
      <c r="E4" s="77"/>
      <c r="F4" s="77"/>
      <c r="G4" s="77"/>
      <c r="H4" s="77"/>
      <c r="I4" s="77"/>
    </row>
    <row r="5" spans="1:9" ht="15" x14ac:dyDescent="0.25">
      <c r="A5" s="52"/>
      <c r="B5" s="52"/>
      <c r="C5" s="52"/>
      <c r="D5" s="52"/>
      <c r="E5" s="52"/>
      <c r="F5" s="52"/>
      <c r="G5" s="52"/>
      <c r="H5" s="52"/>
      <c r="I5" s="53"/>
    </row>
    <row r="6" spans="1:9" ht="15" x14ac:dyDescent="0.25">
      <c r="A6" s="52"/>
      <c r="B6" s="52"/>
      <c r="C6" s="52"/>
      <c r="D6" s="52"/>
      <c r="E6" s="52"/>
      <c r="F6" s="52"/>
      <c r="G6" s="52"/>
      <c r="H6" s="52"/>
      <c r="I6" s="53"/>
    </row>
    <row r="7" spans="1:9" x14ac:dyDescent="0.35">
      <c r="A7" s="52"/>
      <c r="B7" s="57" t="s">
        <v>1</v>
      </c>
      <c r="C7" s="52"/>
      <c r="D7" s="78" t="s">
        <v>111</v>
      </c>
      <c r="E7" s="83"/>
      <c r="F7" s="83"/>
      <c r="G7" s="83"/>
      <c r="H7" s="79"/>
      <c r="I7" s="55"/>
    </row>
    <row r="8" spans="1:9" ht="15" x14ac:dyDescent="0.25">
      <c r="A8" s="52"/>
      <c r="B8" s="52"/>
      <c r="C8" s="52"/>
      <c r="D8" s="54"/>
      <c r="E8" s="54"/>
      <c r="F8" s="54"/>
      <c r="G8" s="54"/>
      <c r="H8" s="54"/>
      <c r="I8" s="54"/>
    </row>
    <row r="9" spans="1:9" ht="15" x14ac:dyDescent="0.25">
      <c r="A9" s="52"/>
      <c r="B9" s="52"/>
      <c r="C9" s="52"/>
      <c r="D9" s="54"/>
      <c r="E9" s="54"/>
      <c r="F9" s="54"/>
      <c r="G9" s="54"/>
      <c r="H9" s="54"/>
      <c r="I9" s="54"/>
    </row>
    <row r="10" spans="1:9" ht="15" x14ac:dyDescent="0.25">
      <c r="A10" s="52"/>
      <c r="B10" s="52"/>
      <c r="C10" s="52"/>
      <c r="D10" s="52"/>
      <c r="E10" s="52"/>
      <c r="F10" s="52"/>
      <c r="G10" s="52"/>
      <c r="H10" s="52"/>
      <c r="I10" s="53"/>
    </row>
    <row r="11" spans="1:9" ht="15" x14ac:dyDescent="0.25">
      <c r="A11" s="52"/>
      <c r="B11" s="57" t="s">
        <v>91</v>
      </c>
      <c r="C11" s="78" t="s">
        <v>112</v>
      </c>
      <c r="D11" s="79"/>
      <c r="E11" s="58" t="s">
        <v>2</v>
      </c>
      <c r="F11" s="78" t="s">
        <v>113</v>
      </c>
      <c r="G11" s="83"/>
      <c r="H11" s="79"/>
      <c r="I11" s="55"/>
    </row>
    <row r="12" spans="1:9" ht="15" x14ac:dyDescent="0.25">
      <c r="A12" s="52"/>
      <c r="B12" s="52"/>
      <c r="C12" s="54"/>
      <c r="D12" s="54"/>
      <c r="E12" s="56"/>
      <c r="F12" s="54"/>
      <c r="G12" s="54"/>
      <c r="H12" s="54"/>
      <c r="I12" s="54"/>
    </row>
    <row r="13" spans="1:9" ht="15" x14ac:dyDescent="0.25">
      <c r="A13" s="52"/>
      <c r="B13" s="52"/>
      <c r="C13" s="54"/>
      <c r="D13" s="54"/>
      <c r="E13" s="56"/>
      <c r="F13" s="54"/>
      <c r="G13" s="54"/>
      <c r="H13" s="54"/>
      <c r="I13" s="54"/>
    </row>
    <row r="14" spans="1:9" ht="15" x14ac:dyDescent="0.25">
      <c r="A14" s="52"/>
      <c r="B14" s="52"/>
      <c r="C14" s="52"/>
      <c r="D14" s="52"/>
      <c r="E14" s="52"/>
      <c r="F14" s="52"/>
      <c r="G14" s="52"/>
      <c r="H14" s="52"/>
      <c r="I14" s="53"/>
    </row>
    <row r="15" spans="1:9" ht="15" x14ac:dyDescent="0.25">
      <c r="A15" s="52"/>
      <c r="B15" s="57" t="s">
        <v>3</v>
      </c>
      <c r="C15" s="78" t="s">
        <v>113</v>
      </c>
      <c r="D15" s="79"/>
      <c r="E15" s="58" t="s">
        <v>4</v>
      </c>
      <c r="F15" s="78" t="s">
        <v>113</v>
      </c>
      <c r="G15" s="83"/>
      <c r="H15" s="79"/>
      <c r="I15" s="55"/>
    </row>
    <row r="16" spans="1:9" ht="15" x14ac:dyDescent="0.25">
      <c r="A16" s="52"/>
      <c r="B16" s="52"/>
      <c r="C16" s="54"/>
      <c r="D16" s="54"/>
      <c r="E16" s="56"/>
      <c r="F16" s="54"/>
      <c r="G16" s="54"/>
      <c r="H16" s="54"/>
      <c r="I16" s="54"/>
    </row>
    <row r="17" spans="1:9" ht="15" x14ac:dyDescent="0.25">
      <c r="A17" s="52"/>
      <c r="B17" s="52"/>
      <c r="C17" s="54"/>
      <c r="D17" s="54"/>
      <c r="E17" s="56"/>
      <c r="F17" s="54"/>
      <c r="G17" s="54"/>
      <c r="H17" s="54"/>
      <c r="I17" s="54"/>
    </row>
    <row r="18" spans="1:9" ht="15" x14ac:dyDescent="0.25">
      <c r="A18" s="52"/>
      <c r="B18" s="52"/>
      <c r="C18" s="52"/>
      <c r="D18" s="52"/>
      <c r="E18" s="52"/>
      <c r="F18" s="52"/>
      <c r="G18" s="52"/>
      <c r="H18" s="52"/>
      <c r="I18" s="53"/>
    </row>
    <row r="19" spans="1:9" x14ac:dyDescent="0.35">
      <c r="A19" s="52"/>
      <c r="B19" s="57" t="s">
        <v>5</v>
      </c>
      <c r="C19" s="78" t="s">
        <v>114</v>
      </c>
      <c r="D19" s="83"/>
      <c r="E19" s="83"/>
      <c r="F19" s="83"/>
      <c r="G19" s="83"/>
      <c r="H19" s="79"/>
      <c r="I19" s="55"/>
    </row>
    <row r="20" spans="1:9" ht="15" x14ac:dyDescent="0.25">
      <c r="A20" s="52"/>
      <c r="B20" s="52"/>
      <c r="C20" s="54"/>
      <c r="D20" s="54"/>
      <c r="E20" s="54"/>
      <c r="F20" s="54"/>
      <c r="G20" s="54"/>
      <c r="H20" s="54"/>
      <c r="I20" s="54"/>
    </row>
    <row r="21" spans="1:9" ht="15" x14ac:dyDescent="0.25">
      <c r="A21" s="52"/>
      <c r="B21" s="52"/>
      <c r="C21" s="54"/>
      <c r="D21" s="54"/>
      <c r="E21" s="54"/>
      <c r="F21" s="54"/>
      <c r="G21" s="54"/>
      <c r="H21" s="54"/>
      <c r="I21" s="54"/>
    </row>
    <row r="22" spans="1:9" ht="15" x14ac:dyDescent="0.25">
      <c r="A22" s="52"/>
      <c r="B22" s="52"/>
      <c r="C22" s="52"/>
      <c r="D22" s="52"/>
      <c r="E22" s="52"/>
      <c r="F22" s="52"/>
      <c r="G22" s="52"/>
      <c r="H22" s="52"/>
      <c r="I22" s="52"/>
    </row>
    <row r="23" spans="1:9" x14ac:dyDescent="0.35">
      <c r="A23" s="52"/>
      <c r="B23" s="57" t="s">
        <v>6</v>
      </c>
      <c r="C23" s="52"/>
      <c r="D23" s="81" t="s">
        <v>115</v>
      </c>
      <c r="E23" s="82"/>
      <c r="F23" s="56" t="s">
        <v>7</v>
      </c>
      <c r="G23" s="84" t="s">
        <v>99</v>
      </c>
      <c r="H23" s="85"/>
      <c r="I23" s="52"/>
    </row>
    <row r="24" spans="1:9" ht="15" x14ac:dyDescent="0.25">
      <c r="A24" s="65"/>
      <c r="B24" s="65"/>
      <c r="C24" s="65"/>
      <c r="D24" s="65"/>
      <c r="E24" s="65"/>
      <c r="F24" s="65"/>
      <c r="G24" s="65"/>
      <c r="H24" s="65"/>
      <c r="I24" s="52"/>
    </row>
    <row r="25" spans="1:9" ht="15" x14ac:dyDescent="0.25">
      <c r="A25" s="65"/>
      <c r="B25" s="65"/>
      <c r="C25" s="65"/>
      <c r="D25" s="65"/>
      <c r="E25" s="65"/>
      <c r="F25" s="65"/>
      <c r="G25" s="65"/>
      <c r="H25" s="65"/>
      <c r="I25" s="52"/>
    </row>
    <row r="26" spans="1:9" ht="15" x14ac:dyDescent="0.25">
      <c r="A26" s="72"/>
      <c r="B26" s="72"/>
      <c r="C26" s="72"/>
      <c r="D26" s="72"/>
      <c r="E26" s="72"/>
      <c r="F26" s="72"/>
      <c r="G26" s="72"/>
      <c r="H26" s="72"/>
      <c r="I26" s="52"/>
    </row>
    <row r="27" spans="1:9" ht="15" x14ac:dyDescent="0.25">
      <c r="A27" s="72"/>
      <c r="B27" s="73"/>
      <c r="C27" s="71"/>
      <c r="D27" s="72"/>
      <c r="E27" s="71"/>
      <c r="F27" s="72"/>
      <c r="G27" s="71"/>
      <c r="H27" s="72"/>
      <c r="I27" s="52"/>
    </row>
    <row r="28" spans="1:9" ht="15" x14ac:dyDescent="0.25">
      <c r="A28" s="72"/>
      <c r="B28" s="72"/>
      <c r="C28" s="72"/>
      <c r="D28" s="72"/>
      <c r="E28" s="72"/>
      <c r="F28" s="72"/>
      <c r="G28" s="72"/>
      <c r="H28" s="72"/>
      <c r="I28" s="52"/>
    </row>
    <row r="29" spans="1:9" ht="15" x14ac:dyDescent="0.25">
      <c r="A29" s="65"/>
      <c r="B29" s="65"/>
      <c r="C29" s="65"/>
      <c r="D29" s="65"/>
      <c r="E29" s="65"/>
      <c r="F29" s="65"/>
      <c r="G29" s="65"/>
      <c r="H29" s="65"/>
      <c r="I29" s="52"/>
    </row>
    <row r="30" spans="1:9" x14ac:dyDescent="0.35">
      <c r="A30" s="65"/>
      <c r="B30" s="65"/>
      <c r="C30" s="65"/>
      <c r="D30" s="65"/>
      <c r="E30" s="65"/>
      <c r="F30" s="65"/>
      <c r="G30" s="65"/>
      <c r="H30" s="65"/>
      <c r="I30" s="52"/>
    </row>
    <row r="31" spans="1:9" x14ac:dyDescent="0.35">
      <c r="A31" s="52"/>
      <c r="B31" s="52"/>
      <c r="C31" s="52"/>
      <c r="D31" s="52"/>
      <c r="E31" s="52"/>
      <c r="F31" s="52"/>
      <c r="G31" s="52"/>
      <c r="H31" s="52"/>
      <c r="I31" s="52"/>
    </row>
    <row r="32" spans="1:9" x14ac:dyDescent="0.35">
      <c r="A32" s="52"/>
      <c r="B32" s="52"/>
      <c r="C32" s="52"/>
      <c r="D32" s="52"/>
      <c r="E32" s="52"/>
      <c r="F32" s="52"/>
      <c r="G32" s="52"/>
      <c r="H32" s="52"/>
      <c r="I32" s="52"/>
    </row>
    <row r="33" spans="1:9" x14ac:dyDescent="0.35">
      <c r="A33" s="52"/>
      <c r="B33" s="52"/>
      <c r="C33" s="52"/>
      <c r="D33" s="52"/>
      <c r="E33" s="52"/>
      <c r="F33" s="52"/>
      <c r="G33" s="52"/>
      <c r="H33" s="52"/>
      <c r="I33" s="52"/>
    </row>
    <row r="34" spans="1:9" x14ac:dyDescent="0.35">
      <c r="A34" s="52"/>
      <c r="B34" s="52"/>
      <c r="C34" s="52"/>
      <c r="D34" s="52"/>
      <c r="E34" s="52"/>
      <c r="F34" s="52"/>
      <c r="G34" s="52"/>
      <c r="H34" s="52"/>
      <c r="I34" s="52"/>
    </row>
    <row r="35" spans="1:9" x14ac:dyDescent="0.35">
      <c r="A35" s="52"/>
      <c r="B35" s="52"/>
      <c r="C35" s="52"/>
      <c r="D35" s="52"/>
      <c r="E35" s="52"/>
      <c r="F35" s="52"/>
      <c r="G35" s="52"/>
      <c r="H35" s="52"/>
      <c r="I35" s="52"/>
    </row>
    <row r="36" spans="1:9" x14ac:dyDescent="0.35">
      <c r="A36" s="52"/>
      <c r="B36" s="52"/>
      <c r="C36" s="52"/>
      <c r="D36" s="52"/>
      <c r="E36" s="52"/>
      <c r="F36" s="52"/>
      <c r="G36" s="52"/>
      <c r="H36" s="52"/>
      <c r="I36" s="52"/>
    </row>
    <row r="37" spans="1:9" x14ac:dyDescent="0.35">
      <c r="A37" s="52"/>
      <c r="B37" s="52"/>
      <c r="C37" s="52"/>
      <c r="D37" s="52"/>
      <c r="E37" s="52"/>
      <c r="F37" s="52"/>
      <c r="G37" s="52"/>
      <c r="H37" s="52"/>
      <c r="I37" s="52"/>
    </row>
    <row r="38" spans="1:9" x14ac:dyDescent="0.35">
      <c r="A38" s="80">
        <v>2020</v>
      </c>
      <c r="B38" s="80"/>
      <c r="C38" s="80"/>
      <c r="D38" s="80"/>
      <c r="E38" s="80"/>
      <c r="F38" s="80"/>
      <c r="G38" s="80"/>
      <c r="H38" s="80"/>
      <c r="I38" s="80"/>
    </row>
    <row r="39" spans="1:9" x14ac:dyDescent="0.35">
      <c r="A39" s="80"/>
      <c r="B39" s="80"/>
      <c r="C39" s="80"/>
      <c r="D39" s="80"/>
      <c r="E39" s="80"/>
      <c r="F39" s="80"/>
      <c r="G39" s="80"/>
      <c r="H39" s="80"/>
      <c r="I39" s="80"/>
    </row>
    <row r="40" spans="1:9" x14ac:dyDescent="0.35">
      <c r="A40" s="52"/>
      <c r="B40" s="52"/>
      <c r="C40" s="52"/>
      <c r="D40" s="52"/>
      <c r="E40" s="52"/>
      <c r="F40" s="52"/>
      <c r="G40" s="52"/>
      <c r="H40" s="52"/>
      <c r="I40" s="52"/>
    </row>
    <row r="41" spans="1:9" x14ac:dyDescent="0.35">
      <c r="A41" s="52"/>
      <c r="B41" s="52"/>
      <c r="C41" s="52"/>
      <c r="D41" s="52"/>
      <c r="E41" s="52"/>
      <c r="F41" s="52"/>
      <c r="G41" s="52"/>
      <c r="H41" s="52"/>
      <c r="I41" s="52"/>
    </row>
    <row r="42" spans="1:9" x14ac:dyDescent="0.35">
      <c r="A42" s="52"/>
      <c r="B42" s="52"/>
      <c r="C42" s="52"/>
      <c r="D42" s="52"/>
      <c r="E42" s="52"/>
      <c r="F42" s="52"/>
      <c r="G42" s="52"/>
      <c r="H42" s="52"/>
      <c r="I42" s="52"/>
    </row>
    <row r="43" spans="1:9" x14ac:dyDescent="0.35">
      <c r="A43" s="52"/>
      <c r="B43" s="52"/>
      <c r="C43" s="52"/>
      <c r="D43" s="52"/>
      <c r="E43" s="52"/>
      <c r="F43" s="52"/>
      <c r="G43" s="52"/>
      <c r="H43" s="52"/>
      <c r="I43" s="52"/>
    </row>
    <row r="44" spans="1:9" x14ac:dyDescent="0.35">
      <c r="A44" s="52"/>
      <c r="B44" s="52"/>
      <c r="C44" s="52"/>
      <c r="D44" s="52"/>
      <c r="E44" s="52"/>
      <c r="F44" s="52"/>
      <c r="G44" s="52"/>
      <c r="H44" s="52"/>
      <c r="I44" s="52"/>
    </row>
    <row r="45" spans="1:9" x14ac:dyDescent="0.35">
      <c r="A45" s="52"/>
      <c r="B45" s="52"/>
      <c r="C45" s="52"/>
      <c r="D45" s="52"/>
      <c r="E45" s="52"/>
      <c r="F45" s="52"/>
      <c r="G45" s="52"/>
      <c r="H45" s="52"/>
      <c r="I45" s="52"/>
    </row>
    <row r="46" spans="1:9" x14ac:dyDescent="0.35">
      <c r="A46" s="52"/>
      <c r="B46" s="52"/>
      <c r="C46" s="52"/>
      <c r="D46" s="52"/>
      <c r="E46" s="52"/>
      <c r="F46" s="52"/>
      <c r="G46" s="52"/>
      <c r="H46" s="52"/>
      <c r="I46" s="52"/>
    </row>
    <row r="47" spans="1:9" x14ac:dyDescent="0.35">
      <c r="A47" s="52"/>
      <c r="B47" s="52"/>
      <c r="C47" s="52"/>
      <c r="D47" s="52"/>
      <c r="E47" s="52"/>
      <c r="F47" s="52"/>
      <c r="G47" s="52"/>
      <c r="H47" s="52"/>
      <c r="I47" s="52"/>
    </row>
    <row r="48" spans="1:9" x14ac:dyDescent="0.35">
      <c r="A48" s="52"/>
      <c r="B48" s="52"/>
      <c r="C48" s="52"/>
      <c r="D48" s="52"/>
      <c r="E48" s="52"/>
      <c r="F48" s="52"/>
      <c r="G48" s="52"/>
      <c r="H48" s="52"/>
      <c r="I48" s="52"/>
    </row>
    <row r="49" spans="1:9" x14ac:dyDescent="0.35">
      <c r="A49" s="52"/>
      <c r="B49" s="52"/>
      <c r="C49" s="52"/>
      <c r="D49" s="52"/>
      <c r="E49" s="52"/>
      <c r="F49" s="52"/>
      <c r="G49" s="52"/>
      <c r="H49" s="52"/>
      <c r="I49" s="52"/>
    </row>
    <row r="50" spans="1:9" x14ac:dyDescent="0.35">
      <c r="A50" s="52"/>
      <c r="B50" s="52"/>
      <c r="C50" s="52"/>
      <c r="D50" s="52"/>
      <c r="E50" s="52"/>
      <c r="F50" s="52"/>
      <c r="G50" s="52"/>
      <c r="H50" s="52"/>
      <c r="I50" s="52"/>
    </row>
  </sheetData>
  <sheetProtection algorithmName="SHA-512" hashValue="YBe17bie0f0G1xBQn+nMhHDNvvuCOjJWnCcJCQ8f/Bs191zxFhtxLrdMDrcqyovE4Wv4CbTJlBeKlRZ6bS4/kQ==" saltValue="Xiv+CpvkyIQ58RGHNe42sQ==" spinCount="100000" sheet="1" scenarios="1"/>
  <mergeCells count="10">
    <mergeCell ref="B1:I4"/>
    <mergeCell ref="C11:D11"/>
    <mergeCell ref="C15:D15"/>
    <mergeCell ref="A38:I39"/>
    <mergeCell ref="D23:E23"/>
    <mergeCell ref="D7:H7"/>
    <mergeCell ref="F11:H11"/>
    <mergeCell ref="F15:H15"/>
    <mergeCell ref="C19:H19"/>
    <mergeCell ref="G23:H23"/>
  </mergeCells>
  <pageMargins left="0.7" right="0.7" top="0.75" bottom="0.75" header="0.3" footer="0.3"/>
  <pageSetup paperSize="9" orientation="portrait" r:id="rId1"/>
  <headerFooter>
    <oddHeader>&amp;C&amp;"Times New Roman,Cursiva"&amp;10"Año de la Universalización de la Salud"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view="pageBreakPreview" zoomScale="140" zoomScaleNormal="100" zoomScaleSheetLayoutView="140" workbookViewId="0">
      <selection activeCell="D9" sqref="D9"/>
    </sheetView>
  </sheetViews>
  <sheetFormatPr baseColWidth="10" defaultColWidth="11.453125" defaultRowHeight="14.5" x14ac:dyDescent="0.35"/>
  <cols>
    <col min="1" max="1" width="7.54296875" style="1" customWidth="1"/>
    <col min="2" max="2" width="19" style="1" customWidth="1"/>
    <col min="3" max="3" width="18.26953125" style="1" customWidth="1"/>
    <col min="4" max="4" width="50.453125" style="1" customWidth="1"/>
    <col min="5" max="5" width="3.453125" style="3" customWidth="1"/>
    <col min="6" max="6" width="28.7265625" style="50" customWidth="1"/>
    <col min="7" max="7" width="11.453125" style="52"/>
    <col min="8" max="16384" width="11.453125" style="1"/>
  </cols>
  <sheetData>
    <row r="1" spans="1:6" ht="15" x14ac:dyDescent="0.25">
      <c r="A1" s="65"/>
      <c r="B1" s="65"/>
      <c r="C1" s="65"/>
      <c r="D1" s="65"/>
      <c r="E1" s="66"/>
      <c r="F1" s="67"/>
    </row>
    <row r="2" spans="1:6" ht="23.25" x14ac:dyDescent="0.25">
      <c r="A2" s="86" t="s">
        <v>17</v>
      </c>
      <c r="B2" s="86"/>
      <c r="C2" s="86"/>
      <c r="D2" s="86"/>
      <c r="E2" s="86"/>
      <c r="F2" s="67"/>
    </row>
    <row r="3" spans="1:6" ht="15.75" thickBot="1" x14ac:dyDescent="0.3">
      <c r="A3" s="65"/>
      <c r="B3" s="65"/>
      <c r="C3" s="65"/>
      <c r="D3" s="65"/>
      <c r="E3" s="66"/>
      <c r="F3" s="67"/>
    </row>
    <row r="4" spans="1:6" ht="29" x14ac:dyDescent="0.35">
      <c r="A4" s="68" t="s">
        <v>20</v>
      </c>
      <c r="B4" s="51" t="s">
        <v>8</v>
      </c>
      <c r="C4" s="51" t="s">
        <v>18</v>
      </c>
      <c r="D4" s="51" t="s">
        <v>19</v>
      </c>
      <c r="E4" s="69" t="s">
        <v>21</v>
      </c>
      <c r="F4" s="70" t="s">
        <v>101</v>
      </c>
    </row>
    <row r="5" spans="1:6" x14ac:dyDescent="0.35">
      <c r="A5" s="32">
        <v>1</v>
      </c>
      <c r="B5" s="60" t="s">
        <v>116</v>
      </c>
      <c r="C5" s="61">
        <v>12345670</v>
      </c>
      <c r="D5" s="62" t="s">
        <v>117</v>
      </c>
      <c r="E5" s="60" t="s">
        <v>124</v>
      </c>
      <c r="F5" s="59" t="s">
        <v>126</v>
      </c>
    </row>
    <row r="6" spans="1:6" x14ac:dyDescent="0.35">
      <c r="A6" s="32">
        <v>2</v>
      </c>
      <c r="B6" s="60" t="s">
        <v>116</v>
      </c>
      <c r="C6" s="61">
        <v>12345670</v>
      </c>
      <c r="D6" s="62" t="s">
        <v>118</v>
      </c>
      <c r="E6" s="60" t="s">
        <v>124</v>
      </c>
      <c r="F6" s="59" t="s">
        <v>126</v>
      </c>
    </row>
    <row r="7" spans="1:6" x14ac:dyDescent="0.35">
      <c r="A7" s="32">
        <v>3</v>
      </c>
      <c r="B7" s="60" t="s">
        <v>116</v>
      </c>
      <c r="C7" s="61">
        <v>12345670</v>
      </c>
      <c r="D7" s="62" t="s">
        <v>119</v>
      </c>
      <c r="E7" s="60" t="s">
        <v>125</v>
      </c>
      <c r="F7" s="59" t="s">
        <v>126</v>
      </c>
    </row>
    <row r="8" spans="1:6" x14ac:dyDescent="0.35">
      <c r="A8" s="32">
        <v>4</v>
      </c>
      <c r="B8" s="60" t="s">
        <v>116</v>
      </c>
      <c r="C8" s="61">
        <v>12345670</v>
      </c>
      <c r="D8" s="62" t="s">
        <v>120</v>
      </c>
      <c r="E8" s="60" t="s">
        <v>125</v>
      </c>
      <c r="F8" s="59" t="s">
        <v>126</v>
      </c>
    </row>
    <row r="9" spans="1:6" x14ac:dyDescent="0.35">
      <c r="A9" s="32">
        <v>5</v>
      </c>
      <c r="B9" s="60" t="s">
        <v>116</v>
      </c>
      <c r="C9" s="61">
        <v>12345670</v>
      </c>
      <c r="D9" s="62" t="s">
        <v>121</v>
      </c>
      <c r="E9" s="60" t="s">
        <v>124</v>
      </c>
      <c r="F9" s="59" t="s">
        <v>126</v>
      </c>
    </row>
    <row r="10" spans="1:6" x14ac:dyDescent="0.35">
      <c r="A10" s="32">
        <v>6</v>
      </c>
      <c r="B10" s="60" t="s">
        <v>116</v>
      </c>
      <c r="C10" s="61">
        <v>12345670</v>
      </c>
      <c r="D10" s="62" t="s">
        <v>122</v>
      </c>
      <c r="E10" s="60" t="s">
        <v>124</v>
      </c>
      <c r="F10" s="59" t="s">
        <v>126</v>
      </c>
    </row>
    <row r="11" spans="1:6" x14ac:dyDescent="0.35">
      <c r="A11" s="32">
        <v>7</v>
      </c>
      <c r="B11" s="60" t="s">
        <v>116</v>
      </c>
      <c r="C11" s="61">
        <v>12345670</v>
      </c>
      <c r="D11" s="62" t="s">
        <v>123</v>
      </c>
      <c r="E11" s="60" t="s">
        <v>124</v>
      </c>
      <c r="F11" s="59" t="s">
        <v>126</v>
      </c>
    </row>
    <row r="12" spans="1:6" ht="15" x14ac:dyDescent="0.25">
      <c r="A12" s="32">
        <v>8</v>
      </c>
      <c r="B12" s="60"/>
      <c r="C12" s="61"/>
      <c r="D12" s="62"/>
      <c r="E12" s="60"/>
      <c r="F12" s="59"/>
    </row>
    <row r="13" spans="1:6" ht="15" x14ac:dyDescent="0.25">
      <c r="A13" s="32">
        <v>9</v>
      </c>
      <c r="B13" s="60"/>
      <c r="C13" s="61"/>
      <c r="D13" s="62"/>
      <c r="E13" s="60"/>
      <c r="F13" s="59"/>
    </row>
    <row r="14" spans="1:6" ht="15" x14ac:dyDescent="0.25">
      <c r="A14" s="32">
        <v>10</v>
      </c>
      <c r="B14" s="60"/>
      <c r="C14" s="61"/>
      <c r="D14" s="62"/>
      <c r="E14" s="60"/>
      <c r="F14" s="59"/>
    </row>
    <row r="15" spans="1:6" ht="15" x14ac:dyDescent="0.25">
      <c r="A15" s="32">
        <v>11</v>
      </c>
      <c r="B15" s="60"/>
      <c r="C15" s="61"/>
      <c r="D15" s="62"/>
      <c r="E15" s="60"/>
      <c r="F15" s="59"/>
    </row>
    <row r="16" spans="1:6" ht="15" x14ac:dyDescent="0.25">
      <c r="A16" s="32">
        <v>12</v>
      </c>
      <c r="B16" s="60"/>
      <c r="C16" s="61"/>
      <c r="D16" s="62"/>
      <c r="E16" s="60"/>
      <c r="F16" s="59"/>
    </row>
    <row r="17" spans="1:6" ht="15" x14ac:dyDescent="0.25">
      <c r="A17" s="32">
        <v>13</v>
      </c>
      <c r="B17" s="60"/>
      <c r="C17" s="61"/>
      <c r="D17" s="62"/>
      <c r="E17" s="60"/>
      <c r="F17" s="59"/>
    </row>
    <row r="18" spans="1:6" ht="15" x14ac:dyDescent="0.25">
      <c r="A18" s="32">
        <v>14</v>
      </c>
      <c r="B18" s="60"/>
      <c r="C18" s="61"/>
      <c r="D18" s="62"/>
      <c r="E18" s="60"/>
      <c r="F18" s="59"/>
    </row>
    <row r="19" spans="1:6" ht="15" x14ac:dyDescent="0.25">
      <c r="A19" s="32">
        <v>15</v>
      </c>
      <c r="B19" s="60"/>
      <c r="C19" s="61"/>
      <c r="D19" s="62"/>
      <c r="E19" s="60"/>
      <c r="F19" s="59"/>
    </row>
    <row r="20" spans="1:6" ht="15" x14ac:dyDescent="0.25">
      <c r="A20" s="32">
        <v>16</v>
      </c>
      <c r="B20" s="60"/>
      <c r="C20" s="61"/>
      <c r="D20" s="62"/>
      <c r="E20" s="60"/>
      <c r="F20" s="59"/>
    </row>
    <row r="21" spans="1:6" ht="15" x14ac:dyDescent="0.25">
      <c r="A21" s="32">
        <v>17</v>
      </c>
      <c r="B21" s="60"/>
      <c r="C21" s="61"/>
      <c r="D21" s="62"/>
      <c r="E21" s="60"/>
      <c r="F21" s="59"/>
    </row>
    <row r="22" spans="1:6" ht="15" x14ac:dyDescent="0.25">
      <c r="A22" s="32">
        <v>18</v>
      </c>
      <c r="B22" s="60"/>
      <c r="C22" s="61"/>
      <c r="D22" s="62"/>
      <c r="E22" s="60"/>
      <c r="F22" s="59"/>
    </row>
    <row r="23" spans="1:6" x14ac:dyDescent="0.35">
      <c r="A23" s="32">
        <v>19</v>
      </c>
      <c r="B23" s="60"/>
      <c r="C23" s="61"/>
      <c r="D23" s="62"/>
      <c r="E23" s="60"/>
      <c r="F23" s="59"/>
    </row>
    <row r="24" spans="1:6" x14ac:dyDescent="0.35">
      <c r="A24" s="32">
        <v>20</v>
      </c>
      <c r="B24" s="60"/>
      <c r="C24" s="61"/>
      <c r="D24" s="62"/>
      <c r="E24" s="60"/>
      <c r="F24" s="59"/>
    </row>
    <row r="25" spans="1:6" x14ac:dyDescent="0.35">
      <c r="A25" s="32">
        <v>21</v>
      </c>
      <c r="B25" s="60"/>
      <c r="C25" s="61"/>
      <c r="D25" s="62"/>
      <c r="E25" s="60"/>
      <c r="F25" s="59"/>
    </row>
    <row r="26" spans="1:6" x14ac:dyDescent="0.35">
      <c r="A26" s="32">
        <v>22</v>
      </c>
      <c r="B26" s="60"/>
      <c r="C26" s="61"/>
      <c r="D26" s="62"/>
      <c r="E26" s="60"/>
      <c r="F26" s="59"/>
    </row>
    <row r="27" spans="1:6" x14ac:dyDescent="0.35">
      <c r="A27" s="32">
        <v>23</v>
      </c>
      <c r="B27" s="60"/>
      <c r="C27" s="61"/>
      <c r="D27" s="62"/>
      <c r="E27" s="60"/>
      <c r="F27" s="59"/>
    </row>
    <row r="28" spans="1:6" x14ac:dyDescent="0.35">
      <c r="A28" s="32">
        <v>24</v>
      </c>
      <c r="B28" s="60"/>
      <c r="C28" s="61"/>
      <c r="D28" s="62"/>
      <c r="E28" s="60"/>
      <c r="F28" s="59"/>
    </row>
    <row r="29" spans="1:6" x14ac:dyDescent="0.35">
      <c r="A29" s="32">
        <v>25</v>
      </c>
      <c r="B29" s="60"/>
      <c r="C29" s="61"/>
      <c r="D29" s="62"/>
      <c r="E29" s="60"/>
      <c r="F29" s="59"/>
    </row>
    <row r="30" spans="1:6" x14ac:dyDescent="0.35">
      <c r="A30" s="32">
        <v>26</v>
      </c>
      <c r="B30" s="60"/>
      <c r="C30" s="61"/>
      <c r="D30" s="62"/>
      <c r="E30" s="60"/>
      <c r="F30" s="59"/>
    </row>
    <row r="31" spans="1:6" x14ac:dyDescent="0.35">
      <c r="A31" s="32">
        <v>27</v>
      </c>
      <c r="B31" s="60"/>
      <c r="C31" s="61"/>
      <c r="D31" s="62"/>
      <c r="E31" s="60"/>
      <c r="F31" s="59"/>
    </row>
    <row r="32" spans="1:6" x14ac:dyDescent="0.35">
      <c r="A32" s="32">
        <v>28</v>
      </c>
      <c r="B32" s="60"/>
      <c r="C32" s="61"/>
      <c r="D32" s="62"/>
      <c r="E32" s="60"/>
      <c r="F32" s="59"/>
    </row>
    <row r="33" spans="1:6" x14ac:dyDescent="0.35">
      <c r="A33" s="32">
        <v>29</v>
      </c>
      <c r="B33" s="60"/>
      <c r="C33" s="61"/>
      <c r="D33" s="62"/>
      <c r="E33" s="60"/>
      <c r="F33" s="59"/>
    </row>
    <row r="34" spans="1:6" x14ac:dyDescent="0.35">
      <c r="A34" s="32">
        <v>30</v>
      </c>
      <c r="B34" s="60"/>
      <c r="C34" s="61"/>
      <c r="D34" s="62"/>
      <c r="E34" s="60"/>
      <c r="F34" s="59"/>
    </row>
    <row r="35" spans="1:6" x14ac:dyDescent="0.35">
      <c r="A35" s="32">
        <v>31</v>
      </c>
      <c r="B35" s="60"/>
      <c r="C35" s="61"/>
      <c r="D35" s="62"/>
      <c r="E35" s="60"/>
      <c r="F35" s="59"/>
    </row>
    <row r="36" spans="1:6" x14ac:dyDescent="0.35">
      <c r="A36" s="32">
        <v>32</v>
      </c>
      <c r="B36" s="60"/>
      <c r="C36" s="61"/>
      <c r="D36" s="62"/>
      <c r="E36" s="60"/>
      <c r="F36" s="59"/>
    </row>
    <row r="37" spans="1:6" x14ac:dyDescent="0.35">
      <c r="A37" s="32">
        <v>33</v>
      </c>
      <c r="B37" s="60"/>
      <c r="C37" s="61"/>
      <c r="D37" s="62"/>
      <c r="E37" s="60"/>
      <c r="F37" s="59"/>
    </row>
    <row r="38" spans="1:6" x14ac:dyDescent="0.35">
      <c r="A38" s="32">
        <v>34</v>
      </c>
      <c r="B38" s="60"/>
      <c r="C38" s="61"/>
      <c r="D38" s="62"/>
      <c r="E38" s="60"/>
      <c r="F38" s="59"/>
    </row>
    <row r="39" spans="1:6" x14ac:dyDescent="0.35">
      <c r="A39" s="32">
        <v>35</v>
      </c>
      <c r="B39" s="60"/>
      <c r="C39" s="61"/>
      <c r="D39" s="62"/>
      <c r="E39" s="60"/>
      <c r="F39" s="59"/>
    </row>
    <row r="40" spans="1:6" x14ac:dyDescent="0.35">
      <c r="A40" s="32">
        <v>36</v>
      </c>
      <c r="B40" s="60"/>
      <c r="C40" s="61"/>
      <c r="D40" s="62"/>
      <c r="E40" s="60"/>
      <c r="F40" s="59"/>
    </row>
    <row r="41" spans="1:6" x14ac:dyDescent="0.35">
      <c r="A41" s="32">
        <v>37</v>
      </c>
      <c r="B41" s="60"/>
      <c r="C41" s="61"/>
      <c r="D41" s="62"/>
      <c r="E41" s="60"/>
      <c r="F41" s="59"/>
    </row>
    <row r="42" spans="1:6" x14ac:dyDescent="0.35">
      <c r="A42" s="32">
        <v>38</v>
      </c>
      <c r="B42" s="60"/>
      <c r="C42" s="61"/>
      <c r="D42" s="62"/>
      <c r="E42" s="60"/>
      <c r="F42" s="59"/>
    </row>
    <row r="43" spans="1:6" x14ac:dyDescent="0.35">
      <c r="A43" s="32">
        <v>39</v>
      </c>
      <c r="B43" s="60"/>
      <c r="C43" s="61"/>
      <c r="D43" s="62"/>
      <c r="E43" s="60"/>
      <c r="F43" s="59"/>
    </row>
    <row r="44" spans="1:6" x14ac:dyDescent="0.35">
      <c r="A44" s="32">
        <v>40</v>
      </c>
      <c r="B44" s="60"/>
      <c r="C44" s="61"/>
      <c r="D44" s="62"/>
      <c r="E44" s="60"/>
      <c r="F44" s="59"/>
    </row>
    <row r="45" spans="1:6" x14ac:dyDescent="0.35">
      <c r="A45" s="32">
        <v>41</v>
      </c>
      <c r="B45" s="60"/>
      <c r="C45" s="61"/>
      <c r="D45" s="62"/>
      <c r="E45" s="60"/>
      <c r="F45" s="59"/>
    </row>
    <row r="46" spans="1:6" x14ac:dyDescent="0.35">
      <c r="A46" s="32">
        <v>42</v>
      </c>
      <c r="B46" s="60"/>
      <c r="C46" s="61"/>
      <c r="D46" s="62"/>
      <c r="E46" s="60"/>
      <c r="F46" s="59"/>
    </row>
    <row r="47" spans="1:6" x14ac:dyDescent="0.35">
      <c r="A47" s="32">
        <v>43</v>
      </c>
      <c r="B47" s="60"/>
      <c r="C47" s="61"/>
      <c r="D47" s="62"/>
      <c r="E47" s="60"/>
      <c r="F47" s="59"/>
    </row>
    <row r="48" spans="1:6" x14ac:dyDescent="0.35">
      <c r="A48" s="32">
        <v>44</v>
      </c>
      <c r="B48" s="60"/>
      <c r="C48" s="61"/>
      <c r="D48" s="62"/>
      <c r="E48" s="60"/>
      <c r="F48" s="59"/>
    </row>
    <row r="49" spans="1:6" x14ac:dyDescent="0.35">
      <c r="A49" s="32">
        <v>45</v>
      </c>
      <c r="B49" s="60"/>
      <c r="C49" s="61"/>
      <c r="D49" s="62"/>
      <c r="E49" s="60"/>
      <c r="F49" s="59"/>
    </row>
    <row r="50" spans="1:6" x14ac:dyDescent="0.35">
      <c r="A50" s="32">
        <v>46</v>
      </c>
      <c r="B50" s="60"/>
      <c r="C50" s="61"/>
      <c r="D50" s="62"/>
      <c r="E50" s="60"/>
      <c r="F50" s="59"/>
    </row>
    <row r="51" spans="1:6" x14ac:dyDescent="0.35">
      <c r="A51" s="32">
        <v>47</v>
      </c>
      <c r="B51" s="60"/>
      <c r="C51" s="61"/>
      <c r="D51" s="62"/>
      <c r="E51" s="60"/>
      <c r="F51" s="59"/>
    </row>
    <row r="52" spans="1:6" x14ac:dyDescent="0.35">
      <c r="A52" s="32">
        <v>48</v>
      </c>
      <c r="B52" s="60"/>
      <c r="C52" s="61"/>
      <c r="D52" s="62"/>
      <c r="E52" s="60"/>
      <c r="F52" s="59"/>
    </row>
    <row r="53" spans="1:6" x14ac:dyDescent="0.35">
      <c r="A53" s="32">
        <v>49</v>
      </c>
      <c r="B53" s="60"/>
      <c r="C53" s="61"/>
      <c r="D53" s="62"/>
      <c r="E53" s="60"/>
      <c r="F53" s="59"/>
    </row>
    <row r="54" spans="1:6" x14ac:dyDescent="0.35">
      <c r="A54" s="32">
        <v>50</v>
      </c>
      <c r="B54" s="60"/>
      <c r="C54" s="61"/>
      <c r="D54" s="62"/>
      <c r="E54" s="60"/>
      <c r="F54" s="59"/>
    </row>
    <row r="55" spans="1:6" x14ac:dyDescent="0.35">
      <c r="A55" s="32">
        <v>51</v>
      </c>
      <c r="B55" s="60"/>
      <c r="C55" s="61"/>
      <c r="D55" s="62"/>
      <c r="E55" s="60"/>
      <c r="F55" s="59"/>
    </row>
    <row r="56" spans="1:6" x14ac:dyDescent="0.35">
      <c r="A56" s="32">
        <v>52</v>
      </c>
      <c r="B56" s="60"/>
      <c r="C56" s="61"/>
      <c r="D56" s="62"/>
      <c r="E56" s="60"/>
      <c r="F56" s="59"/>
    </row>
    <row r="57" spans="1:6" x14ac:dyDescent="0.35">
      <c r="A57" s="32">
        <v>53</v>
      </c>
      <c r="B57" s="60"/>
      <c r="C57" s="61"/>
      <c r="D57" s="62"/>
      <c r="E57" s="60"/>
      <c r="F57" s="59"/>
    </row>
    <row r="58" spans="1:6" x14ac:dyDescent="0.35">
      <c r="A58" s="32">
        <v>54</v>
      </c>
      <c r="B58" s="60"/>
      <c r="C58" s="61"/>
      <c r="D58" s="62"/>
      <c r="E58" s="60"/>
      <c r="F58" s="59"/>
    </row>
    <row r="59" spans="1:6" x14ac:dyDescent="0.35">
      <c r="A59" s="32">
        <v>55</v>
      </c>
      <c r="B59" s="60"/>
      <c r="C59" s="61"/>
      <c r="D59" s="62"/>
      <c r="E59" s="60"/>
      <c r="F59" s="59"/>
    </row>
    <row r="60" spans="1:6" x14ac:dyDescent="0.35">
      <c r="A60" s="32">
        <v>56</v>
      </c>
      <c r="B60" s="60"/>
      <c r="C60" s="61"/>
      <c r="D60" s="62"/>
      <c r="E60" s="60"/>
      <c r="F60" s="59"/>
    </row>
    <row r="61" spans="1:6" x14ac:dyDescent="0.35">
      <c r="A61" s="32">
        <v>57</v>
      </c>
      <c r="B61" s="60"/>
      <c r="C61" s="61"/>
      <c r="D61" s="62"/>
      <c r="E61" s="60"/>
      <c r="F61" s="59"/>
    </row>
    <row r="62" spans="1:6" x14ac:dyDescent="0.35">
      <c r="A62" s="32">
        <v>58</v>
      </c>
      <c r="B62" s="60"/>
      <c r="C62" s="61"/>
      <c r="D62" s="62"/>
      <c r="E62" s="60"/>
      <c r="F62" s="59"/>
    </row>
    <row r="63" spans="1:6" x14ac:dyDescent="0.35">
      <c r="A63" s="32">
        <v>59</v>
      </c>
      <c r="B63" s="60"/>
      <c r="C63" s="61"/>
      <c r="D63" s="62"/>
      <c r="E63" s="60"/>
      <c r="F63" s="59"/>
    </row>
    <row r="64" spans="1:6" x14ac:dyDescent="0.35">
      <c r="A64" s="32">
        <v>60</v>
      </c>
      <c r="B64" s="60"/>
      <c r="C64" s="61"/>
      <c r="D64" s="62"/>
      <c r="E64" s="60"/>
      <c r="F64" s="59"/>
    </row>
    <row r="65" spans="1:6" x14ac:dyDescent="0.35">
      <c r="A65" s="32">
        <v>61</v>
      </c>
      <c r="B65" s="60"/>
      <c r="C65" s="61"/>
      <c r="D65" s="62"/>
      <c r="E65" s="60"/>
      <c r="F65" s="59"/>
    </row>
    <row r="66" spans="1:6" x14ac:dyDescent="0.35">
      <c r="A66" s="32">
        <v>62</v>
      </c>
      <c r="B66" s="60"/>
      <c r="C66" s="61"/>
      <c r="D66" s="62"/>
      <c r="E66" s="60"/>
      <c r="F66" s="59"/>
    </row>
    <row r="67" spans="1:6" x14ac:dyDescent="0.35">
      <c r="A67" s="32">
        <v>63</v>
      </c>
      <c r="B67" s="60"/>
      <c r="C67" s="61"/>
      <c r="D67" s="62"/>
      <c r="E67" s="60"/>
      <c r="F67" s="59"/>
    </row>
    <row r="68" spans="1:6" x14ac:dyDescent="0.35">
      <c r="A68" s="32">
        <v>64</v>
      </c>
      <c r="B68" s="60"/>
      <c r="C68" s="61"/>
      <c r="D68" s="62"/>
      <c r="E68" s="60"/>
      <c r="F68" s="59"/>
    </row>
    <row r="69" spans="1:6" x14ac:dyDescent="0.35">
      <c r="A69" s="32">
        <v>65</v>
      </c>
      <c r="B69" s="60"/>
      <c r="C69" s="61"/>
      <c r="D69" s="62"/>
      <c r="E69" s="60"/>
      <c r="F69" s="59"/>
    </row>
    <row r="70" spans="1:6" x14ac:dyDescent="0.35">
      <c r="A70" s="32">
        <v>66</v>
      </c>
      <c r="B70" s="60"/>
      <c r="C70" s="61"/>
      <c r="D70" s="62"/>
      <c r="E70" s="60"/>
      <c r="F70" s="59"/>
    </row>
    <row r="71" spans="1:6" x14ac:dyDescent="0.35">
      <c r="A71" s="32">
        <v>67</v>
      </c>
      <c r="B71" s="60"/>
      <c r="C71" s="61"/>
      <c r="D71" s="62"/>
      <c r="E71" s="60"/>
      <c r="F71" s="59"/>
    </row>
    <row r="72" spans="1:6" x14ac:dyDescent="0.35">
      <c r="A72" s="32">
        <v>68</v>
      </c>
      <c r="B72" s="60"/>
      <c r="C72" s="61"/>
      <c r="D72" s="62"/>
      <c r="E72" s="60"/>
      <c r="F72" s="59"/>
    </row>
    <row r="73" spans="1:6" x14ac:dyDescent="0.35">
      <c r="A73" s="32">
        <v>69</v>
      </c>
      <c r="B73" s="60"/>
      <c r="C73" s="61"/>
      <c r="D73" s="62"/>
      <c r="E73" s="60"/>
      <c r="F73" s="59"/>
    </row>
    <row r="74" spans="1:6" x14ac:dyDescent="0.35">
      <c r="A74" s="32">
        <v>70</v>
      </c>
      <c r="B74" s="60"/>
      <c r="C74" s="61"/>
      <c r="D74" s="62"/>
      <c r="E74" s="60"/>
      <c r="F74" s="59"/>
    </row>
    <row r="75" spans="1:6" x14ac:dyDescent="0.35">
      <c r="A75" s="32">
        <v>71</v>
      </c>
      <c r="B75" s="60"/>
      <c r="C75" s="61"/>
      <c r="D75" s="62"/>
      <c r="E75" s="60"/>
      <c r="F75" s="59"/>
    </row>
    <row r="76" spans="1:6" x14ac:dyDescent="0.35">
      <c r="A76" s="32">
        <v>72</v>
      </c>
      <c r="B76" s="60"/>
      <c r="C76" s="61"/>
      <c r="D76" s="62"/>
      <c r="E76" s="60"/>
      <c r="F76" s="59"/>
    </row>
    <row r="77" spans="1:6" x14ac:dyDescent="0.35">
      <c r="A77" s="32">
        <v>73</v>
      </c>
      <c r="B77" s="60"/>
      <c r="C77" s="61"/>
      <c r="D77" s="62"/>
      <c r="E77" s="60"/>
      <c r="F77" s="59"/>
    </row>
    <row r="78" spans="1:6" x14ac:dyDescent="0.35">
      <c r="A78" s="32">
        <v>74</v>
      </c>
      <c r="B78" s="60"/>
      <c r="C78" s="61"/>
      <c r="D78" s="62"/>
      <c r="E78" s="60"/>
      <c r="F78" s="59"/>
    </row>
    <row r="79" spans="1:6" x14ac:dyDescent="0.35">
      <c r="A79" s="32">
        <v>75</v>
      </c>
      <c r="B79" s="60"/>
      <c r="C79" s="61"/>
      <c r="D79" s="62"/>
      <c r="E79" s="60"/>
      <c r="F79" s="59"/>
    </row>
    <row r="80" spans="1:6" x14ac:dyDescent="0.35">
      <c r="A80" s="32">
        <v>76</v>
      </c>
      <c r="B80" s="60"/>
      <c r="C80" s="61"/>
      <c r="D80" s="62"/>
      <c r="E80" s="60"/>
      <c r="F80" s="59"/>
    </row>
    <row r="81" spans="1:6" x14ac:dyDescent="0.35">
      <c r="A81" s="32">
        <v>77</v>
      </c>
      <c r="B81" s="60"/>
      <c r="C81" s="61"/>
      <c r="D81" s="62"/>
      <c r="E81" s="60"/>
      <c r="F81" s="59"/>
    </row>
    <row r="82" spans="1:6" x14ac:dyDescent="0.35">
      <c r="A82" s="32">
        <v>78</v>
      </c>
      <c r="B82" s="60"/>
      <c r="C82" s="61"/>
      <c r="D82" s="62"/>
      <c r="E82" s="60"/>
      <c r="F82" s="59"/>
    </row>
    <row r="83" spans="1:6" x14ac:dyDescent="0.35">
      <c r="A83" s="32">
        <v>79</v>
      </c>
      <c r="B83" s="60"/>
      <c r="C83" s="63"/>
      <c r="D83" s="62"/>
      <c r="E83" s="60"/>
      <c r="F83" s="59"/>
    </row>
    <row r="84" spans="1:6" x14ac:dyDescent="0.35">
      <c r="A84" s="32">
        <v>80</v>
      </c>
      <c r="B84" s="60"/>
      <c r="C84" s="63"/>
      <c r="D84" s="62"/>
      <c r="E84" s="60"/>
      <c r="F84" s="59"/>
    </row>
    <row r="85" spans="1:6" x14ac:dyDescent="0.35">
      <c r="A85" s="32">
        <v>81</v>
      </c>
      <c r="B85" s="60"/>
      <c r="C85" s="61"/>
      <c r="D85" s="62"/>
      <c r="E85" s="60"/>
      <c r="F85" s="59"/>
    </row>
    <row r="86" spans="1:6" x14ac:dyDescent="0.35">
      <c r="A86" s="32">
        <v>82</v>
      </c>
      <c r="B86" s="60"/>
      <c r="C86" s="61"/>
      <c r="D86" s="62"/>
      <c r="E86" s="60"/>
      <c r="F86" s="59"/>
    </row>
    <row r="87" spans="1:6" x14ac:dyDescent="0.35">
      <c r="A87" s="32">
        <v>83</v>
      </c>
      <c r="B87" s="60"/>
      <c r="C87" s="61"/>
      <c r="D87" s="62"/>
      <c r="E87" s="60"/>
      <c r="F87" s="59"/>
    </row>
    <row r="88" spans="1:6" x14ac:dyDescent="0.35">
      <c r="A88" s="32">
        <v>84</v>
      </c>
      <c r="B88" s="60"/>
      <c r="C88" s="61"/>
      <c r="D88" s="62"/>
      <c r="E88" s="60"/>
      <c r="F88" s="59"/>
    </row>
    <row r="89" spans="1:6" x14ac:dyDescent="0.35">
      <c r="A89" s="32">
        <v>85</v>
      </c>
      <c r="B89" s="60"/>
      <c r="C89" s="61"/>
      <c r="D89" s="62"/>
      <c r="E89" s="60"/>
      <c r="F89" s="59"/>
    </row>
    <row r="90" spans="1:6" x14ac:dyDescent="0.35">
      <c r="A90" s="32">
        <v>86</v>
      </c>
      <c r="B90" s="60"/>
      <c r="C90" s="61"/>
      <c r="D90" s="62"/>
      <c r="E90" s="60"/>
      <c r="F90" s="59"/>
    </row>
    <row r="91" spans="1:6" x14ac:dyDescent="0.35">
      <c r="A91" s="32">
        <v>87</v>
      </c>
      <c r="B91" s="60"/>
      <c r="C91" s="61"/>
      <c r="D91" s="62"/>
      <c r="E91" s="60"/>
      <c r="F91" s="59"/>
    </row>
    <row r="92" spans="1:6" x14ac:dyDescent="0.35">
      <c r="A92" s="32">
        <v>88</v>
      </c>
      <c r="B92" s="60"/>
      <c r="C92" s="61"/>
      <c r="D92" s="62"/>
      <c r="E92" s="60"/>
      <c r="F92" s="59"/>
    </row>
    <row r="93" spans="1:6" x14ac:dyDescent="0.35">
      <c r="A93" s="32">
        <v>89</v>
      </c>
      <c r="B93" s="60"/>
      <c r="C93" s="61"/>
      <c r="D93" s="62"/>
      <c r="E93" s="60"/>
      <c r="F93" s="59"/>
    </row>
    <row r="94" spans="1:6" x14ac:dyDescent="0.35">
      <c r="A94" s="32">
        <v>90</v>
      </c>
      <c r="B94" s="60"/>
      <c r="C94" s="61"/>
      <c r="D94" s="62"/>
      <c r="E94" s="60"/>
      <c r="F94" s="59"/>
    </row>
    <row r="95" spans="1:6" x14ac:dyDescent="0.35">
      <c r="A95" s="32">
        <v>91</v>
      </c>
      <c r="B95" s="60"/>
      <c r="C95" s="61"/>
      <c r="D95" s="62"/>
      <c r="E95" s="60"/>
      <c r="F95" s="59"/>
    </row>
    <row r="96" spans="1:6" x14ac:dyDescent="0.35">
      <c r="A96" s="32">
        <v>92</v>
      </c>
      <c r="B96" s="60"/>
      <c r="C96" s="61"/>
      <c r="D96" s="62"/>
      <c r="E96" s="60"/>
      <c r="F96" s="59"/>
    </row>
    <row r="97" spans="1:6" x14ac:dyDescent="0.35">
      <c r="A97" s="32">
        <v>93</v>
      </c>
      <c r="B97" s="60"/>
      <c r="C97" s="61"/>
      <c r="D97" s="62"/>
      <c r="E97" s="60"/>
      <c r="F97" s="59"/>
    </row>
    <row r="98" spans="1:6" x14ac:dyDescent="0.35">
      <c r="A98" s="32">
        <v>94</v>
      </c>
      <c r="B98" s="60"/>
      <c r="C98" s="61"/>
      <c r="D98" s="62"/>
      <c r="E98" s="60"/>
      <c r="F98" s="59"/>
    </row>
    <row r="99" spans="1:6" x14ac:dyDescent="0.35">
      <c r="A99" s="32">
        <v>95</v>
      </c>
      <c r="B99" s="60"/>
      <c r="C99" s="61"/>
      <c r="D99" s="62"/>
      <c r="E99" s="60"/>
      <c r="F99" s="59"/>
    </row>
    <row r="100" spans="1:6" x14ac:dyDescent="0.35">
      <c r="A100" s="32">
        <v>96</v>
      </c>
      <c r="B100" s="60"/>
      <c r="C100" s="61"/>
      <c r="D100" s="62"/>
      <c r="E100" s="60"/>
      <c r="F100" s="59"/>
    </row>
    <row r="101" spans="1:6" x14ac:dyDescent="0.35">
      <c r="A101" s="32">
        <v>97</v>
      </c>
      <c r="B101" s="60"/>
      <c r="C101" s="61"/>
      <c r="D101" s="62"/>
      <c r="E101" s="60"/>
      <c r="F101" s="59"/>
    </row>
    <row r="102" spans="1:6" x14ac:dyDescent="0.35">
      <c r="A102" s="32">
        <v>98</v>
      </c>
      <c r="B102" s="60"/>
      <c r="C102" s="61"/>
      <c r="D102" s="62"/>
      <c r="E102" s="60"/>
      <c r="F102" s="59"/>
    </row>
    <row r="103" spans="1:6" x14ac:dyDescent="0.35">
      <c r="A103" s="32">
        <v>99</v>
      </c>
      <c r="B103" s="60"/>
      <c r="C103" s="61"/>
      <c r="D103" s="62"/>
      <c r="E103" s="60"/>
      <c r="F103" s="59"/>
    </row>
    <row r="104" spans="1:6" x14ac:dyDescent="0.35">
      <c r="A104" s="32">
        <v>100</v>
      </c>
      <c r="B104" s="60"/>
      <c r="C104" s="61"/>
      <c r="D104" s="62"/>
      <c r="E104" s="60"/>
      <c r="F104" s="59"/>
    </row>
    <row r="105" spans="1:6" x14ac:dyDescent="0.35">
      <c r="A105" s="32">
        <v>101</v>
      </c>
      <c r="B105" s="60"/>
      <c r="C105" s="61"/>
      <c r="D105" s="62"/>
      <c r="E105" s="60"/>
      <c r="F105" s="59"/>
    </row>
    <row r="106" spans="1:6" x14ac:dyDescent="0.35">
      <c r="A106" s="32">
        <v>102</v>
      </c>
      <c r="B106" s="60"/>
      <c r="C106" s="61"/>
      <c r="D106" s="62"/>
      <c r="E106" s="60"/>
      <c r="F106" s="59"/>
    </row>
    <row r="107" spans="1:6" x14ac:dyDescent="0.35">
      <c r="A107" s="32">
        <v>103</v>
      </c>
      <c r="B107" s="60"/>
      <c r="C107" s="61"/>
      <c r="D107" s="62"/>
      <c r="E107" s="60"/>
      <c r="F107" s="59"/>
    </row>
    <row r="108" spans="1:6" x14ac:dyDescent="0.35">
      <c r="A108" s="32">
        <v>104</v>
      </c>
      <c r="B108" s="60"/>
      <c r="C108" s="61"/>
      <c r="D108" s="62"/>
      <c r="E108" s="60"/>
      <c r="F108" s="59"/>
    </row>
    <row r="109" spans="1:6" x14ac:dyDescent="0.35">
      <c r="A109" s="32">
        <v>105</v>
      </c>
      <c r="B109" s="60"/>
      <c r="C109" s="61"/>
      <c r="D109" s="62"/>
      <c r="E109" s="60"/>
      <c r="F109" s="59"/>
    </row>
    <row r="110" spans="1:6" x14ac:dyDescent="0.35">
      <c r="A110" s="32">
        <v>106</v>
      </c>
      <c r="B110" s="60"/>
      <c r="C110" s="61"/>
      <c r="D110" s="62"/>
      <c r="E110" s="60"/>
      <c r="F110" s="59"/>
    </row>
    <row r="111" spans="1:6" x14ac:dyDescent="0.35">
      <c r="A111" s="32">
        <v>107</v>
      </c>
      <c r="B111" s="60"/>
      <c r="C111" s="61"/>
      <c r="D111" s="62"/>
      <c r="E111" s="60"/>
      <c r="F111" s="59"/>
    </row>
    <row r="112" spans="1:6" x14ac:dyDescent="0.35">
      <c r="A112" s="32">
        <v>108</v>
      </c>
      <c r="B112" s="60"/>
      <c r="C112" s="61"/>
      <c r="D112" s="62"/>
      <c r="E112" s="60"/>
      <c r="F112" s="59"/>
    </row>
    <row r="113" spans="1:6" x14ac:dyDescent="0.35">
      <c r="A113" s="32">
        <v>109</v>
      </c>
      <c r="B113" s="60"/>
      <c r="C113" s="61"/>
      <c r="D113" s="62"/>
      <c r="E113" s="60"/>
      <c r="F113" s="59"/>
    </row>
    <row r="114" spans="1:6" x14ac:dyDescent="0.35">
      <c r="A114" s="32">
        <v>110</v>
      </c>
      <c r="B114" s="60"/>
      <c r="C114" s="61"/>
      <c r="D114" s="62"/>
      <c r="E114" s="60"/>
      <c r="F114" s="59"/>
    </row>
    <row r="115" spans="1:6" x14ac:dyDescent="0.35">
      <c r="A115" s="32">
        <v>111</v>
      </c>
      <c r="B115" s="60"/>
      <c r="C115" s="61"/>
      <c r="D115" s="62"/>
      <c r="E115" s="60"/>
      <c r="F115" s="59"/>
    </row>
    <row r="116" spans="1:6" x14ac:dyDescent="0.35">
      <c r="A116" s="32">
        <v>112</v>
      </c>
      <c r="B116" s="60"/>
      <c r="C116" s="61"/>
      <c r="D116" s="62"/>
      <c r="E116" s="60"/>
      <c r="F116" s="59"/>
    </row>
    <row r="117" spans="1:6" x14ac:dyDescent="0.35">
      <c r="A117" s="32">
        <v>113</v>
      </c>
      <c r="B117" s="60"/>
      <c r="C117" s="61"/>
      <c r="D117" s="62"/>
      <c r="E117" s="60"/>
      <c r="F117" s="59"/>
    </row>
    <row r="118" spans="1:6" ht="15" customHeight="1" x14ac:dyDescent="0.35">
      <c r="A118" s="32">
        <v>114</v>
      </c>
      <c r="B118" s="60"/>
      <c r="C118" s="61"/>
      <c r="D118" s="62"/>
      <c r="E118" s="60"/>
      <c r="F118" s="59"/>
    </row>
    <row r="119" spans="1:6" x14ac:dyDescent="0.35">
      <c r="A119" s="32">
        <v>115</v>
      </c>
      <c r="B119" s="60"/>
      <c r="C119" s="61"/>
      <c r="D119" s="62"/>
      <c r="E119" s="60"/>
      <c r="F119" s="59"/>
    </row>
    <row r="120" spans="1:6" x14ac:dyDescent="0.35">
      <c r="A120" s="32">
        <v>116</v>
      </c>
      <c r="B120" s="60"/>
      <c r="C120" s="61"/>
      <c r="D120" s="62"/>
      <c r="E120" s="60"/>
      <c r="F120" s="59"/>
    </row>
    <row r="121" spans="1:6" x14ac:dyDescent="0.35">
      <c r="A121" s="32">
        <v>117</v>
      </c>
      <c r="B121" s="60"/>
      <c r="C121" s="61"/>
      <c r="D121" s="62"/>
      <c r="E121" s="60"/>
      <c r="F121" s="59"/>
    </row>
    <row r="122" spans="1:6" x14ac:dyDescent="0.35">
      <c r="A122" s="32">
        <v>118</v>
      </c>
      <c r="B122" s="60"/>
      <c r="C122" s="61"/>
      <c r="D122" s="62"/>
      <c r="E122" s="60"/>
      <c r="F122" s="59"/>
    </row>
    <row r="123" spans="1:6" x14ac:dyDescent="0.35">
      <c r="A123" s="32">
        <v>119</v>
      </c>
      <c r="B123" s="60"/>
      <c r="C123" s="61"/>
      <c r="D123" s="62"/>
      <c r="E123" s="60"/>
      <c r="F123" s="59"/>
    </row>
    <row r="124" spans="1:6" x14ac:dyDescent="0.35">
      <c r="A124" s="32">
        <v>120</v>
      </c>
      <c r="B124" s="60"/>
      <c r="C124" s="61"/>
      <c r="D124" s="62"/>
      <c r="E124" s="60"/>
      <c r="F124" s="59"/>
    </row>
    <row r="125" spans="1:6" x14ac:dyDescent="0.35">
      <c r="A125" s="32">
        <v>121</v>
      </c>
      <c r="B125" s="60"/>
      <c r="C125" s="61"/>
      <c r="D125" s="62"/>
      <c r="E125" s="60"/>
      <c r="F125" s="59"/>
    </row>
    <row r="126" spans="1:6" x14ac:dyDescent="0.35">
      <c r="A126" s="32">
        <v>122</v>
      </c>
      <c r="B126" s="60"/>
      <c r="C126" s="61"/>
      <c r="D126" s="62"/>
      <c r="E126" s="60"/>
      <c r="F126" s="59"/>
    </row>
    <row r="127" spans="1:6" x14ac:dyDescent="0.35">
      <c r="A127" s="32">
        <v>123</v>
      </c>
      <c r="B127" s="60"/>
      <c r="C127" s="61"/>
      <c r="D127" s="62"/>
      <c r="E127" s="60"/>
      <c r="F127" s="59"/>
    </row>
    <row r="128" spans="1:6" x14ac:dyDescent="0.35">
      <c r="A128" s="32">
        <v>124</v>
      </c>
      <c r="B128" s="60"/>
      <c r="C128" s="61"/>
      <c r="D128" s="62"/>
      <c r="E128" s="60"/>
      <c r="F128" s="59"/>
    </row>
    <row r="129" spans="1:6" x14ac:dyDescent="0.35">
      <c r="A129" s="32">
        <v>125</v>
      </c>
      <c r="B129" s="60"/>
      <c r="C129" s="61"/>
      <c r="D129" s="62"/>
      <c r="E129" s="60"/>
      <c r="F129" s="59"/>
    </row>
    <row r="130" spans="1:6" x14ac:dyDescent="0.35">
      <c r="A130" s="32">
        <v>126</v>
      </c>
      <c r="B130" s="60"/>
      <c r="C130" s="61"/>
      <c r="D130" s="62"/>
      <c r="E130" s="60"/>
      <c r="F130" s="59"/>
    </row>
    <row r="131" spans="1:6" x14ac:dyDescent="0.35">
      <c r="A131" s="32">
        <v>127</v>
      </c>
      <c r="B131" s="60"/>
      <c r="C131" s="61"/>
      <c r="D131" s="62"/>
      <c r="E131" s="60"/>
      <c r="F131" s="59"/>
    </row>
    <row r="132" spans="1:6" x14ac:dyDescent="0.35">
      <c r="A132" s="32">
        <v>128</v>
      </c>
      <c r="B132" s="60"/>
      <c r="C132" s="61"/>
      <c r="D132" s="62"/>
      <c r="E132" s="60"/>
      <c r="F132" s="59"/>
    </row>
    <row r="133" spans="1:6" x14ac:dyDescent="0.35">
      <c r="A133" s="32">
        <v>129</v>
      </c>
      <c r="B133" s="60"/>
      <c r="C133" s="61"/>
      <c r="D133" s="62"/>
      <c r="E133" s="60"/>
      <c r="F133" s="59"/>
    </row>
    <row r="134" spans="1:6" x14ac:dyDescent="0.35">
      <c r="A134" s="32">
        <v>130</v>
      </c>
      <c r="B134" s="60"/>
      <c r="C134" s="61"/>
      <c r="D134" s="62"/>
      <c r="E134" s="60"/>
      <c r="F134" s="59"/>
    </row>
    <row r="135" spans="1:6" x14ac:dyDescent="0.35">
      <c r="A135" s="32">
        <v>131</v>
      </c>
      <c r="B135" s="60"/>
      <c r="C135" s="61"/>
      <c r="D135" s="62"/>
      <c r="E135" s="60"/>
      <c r="F135" s="59"/>
    </row>
    <row r="136" spans="1:6" x14ac:dyDescent="0.35">
      <c r="A136" s="32">
        <v>132</v>
      </c>
      <c r="B136" s="60"/>
      <c r="C136" s="61"/>
      <c r="D136" s="62"/>
      <c r="E136" s="60"/>
      <c r="F136" s="59"/>
    </row>
    <row r="137" spans="1:6" x14ac:dyDescent="0.35">
      <c r="A137" s="32">
        <v>133</v>
      </c>
      <c r="B137" s="60"/>
      <c r="C137" s="61"/>
      <c r="D137" s="62"/>
      <c r="E137" s="60"/>
      <c r="F137" s="59"/>
    </row>
    <row r="138" spans="1:6" x14ac:dyDescent="0.35">
      <c r="A138" s="32">
        <v>134</v>
      </c>
      <c r="B138" s="60"/>
      <c r="C138" s="61"/>
      <c r="D138" s="62"/>
      <c r="E138" s="60"/>
      <c r="F138" s="59"/>
    </row>
    <row r="139" spans="1:6" x14ac:dyDescent="0.35">
      <c r="A139" s="32">
        <v>135</v>
      </c>
      <c r="B139" s="60"/>
      <c r="C139" s="61"/>
      <c r="D139" s="62"/>
      <c r="E139" s="60"/>
      <c r="F139" s="59"/>
    </row>
    <row r="140" spans="1:6" x14ac:dyDescent="0.35">
      <c r="A140" s="32">
        <v>136</v>
      </c>
      <c r="B140" s="60"/>
      <c r="C140" s="61"/>
      <c r="D140" s="62"/>
      <c r="E140" s="60"/>
      <c r="F140" s="59"/>
    </row>
    <row r="141" spans="1:6" x14ac:dyDescent="0.35">
      <c r="A141" s="32">
        <v>137</v>
      </c>
      <c r="B141" s="60"/>
      <c r="C141" s="61"/>
      <c r="D141" s="62"/>
      <c r="E141" s="60"/>
      <c r="F141" s="59"/>
    </row>
    <row r="142" spans="1:6" x14ac:dyDescent="0.35">
      <c r="A142" s="32">
        <v>138</v>
      </c>
      <c r="B142" s="60"/>
      <c r="C142" s="61"/>
      <c r="D142" s="62"/>
      <c r="E142" s="60"/>
      <c r="F142" s="59"/>
    </row>
    <row r="143" spans="1:6" x14ac:dyDescent="0.35">
      <c r="A143" s="32">
        <v>139</v>
      </c>
      <c r="B143" s="60"/>
      <c r="C143" s="61"/>
      <c r="D143" s="62"/>
      <c r="E143" s="60"/>
      <c r="F143" s="59"/>
    </row>
    <row r="144" spans="1:6" x14ac:dyDescent="0.35">
      <c r="A144" s="32">
        <v>140</v>
      </c>
      <c r="B144" s="60"/>
      <c r="C144" s="61"/>
      <c r="D144" s="62"/>
      <c r="E144" s="60"/>
      <c r="F144" s="59"/>
    </row>
    <row r="145" spans="1:6" x14ac:dyDescent="0.35">
      <c r="A145" s="32">
        <v>141</v>
      </c>
      <c r="B145" s="60"/>
      <c r="C145" s="61"/>
      <c r="D145" s="62"/>
      <c r="E145" s="60"/>
      <c r="F145" s="59"/>
    </row>
    <row r="146" spans="1:6" x14ac:dyDescent="0.35">
      <c r="A146" s="32">
        <v>142</v>
      </c>
      <c r="B146" s="60"/>
      <c r="C146" s="61"/>
      <c r="D146" s="62"/>
      <c r="E146" s="60"/>
      <c r="F146" s="59"/>
    </row>
    <row r="147" spans="1:6" x14ac:dyDescent="0.35">
      <c r="A147" s="32">
        <v>143</v>
      </c>
      <c r="B147" s="60"/>
      <c r="C147" s="61"/>
      <c r="D147" s="62"/>
      <c r="E147" s="60"/>
      <c r="F147" s="59"/>
    </row>
    <row r="148" spans="1:6" x14ac:dyDescent="0.35">
      <c r="A148" s="32">
        <v>144</v>
      </c>
      <c r="B148" s="60"/>
      <c r="C148" s="61"/>
      <c r="D148" s="62"/>
      <c r="E148" s="60"/>
      <c r="F148" s="59"/>
    </row>
    <row r="149" spans="1:6" x14ac:dyDescent="0.35">
      <c r="A149" s="32">
        <v>145</v>
      </c>
      <c r="B149" s="60"/>
      <c r="C149" s="61"/>
      <c r="D149" s="62"/>
      <c r="E149" s="60"/>
      <c r="F149" s="59"/>
    </row>
    <row r="150" spans="1:6" x14ac:dyDescent="0.35">
      <c r="A150" s="32">
        <v>146</v>
      </c>
      <c r="B150" s="60"/>
      <c r="C150" s="61"/>
      <c r="D150" s="62"/>
      <c r="E150" s="60"/>
      <c r="F150" s="59"/>
    </row>
    <row r="151" spans="1:6" x14ac:dyDescent="0.35">
      <c r="A151" s="32">
        <v>147</v>
      </c>
      <c r="B151" s="60"/>
      <c r="C151" s="61"/>
      <c r="D151" s="62"/>
      <c r="E151" s="60"/>
      <c r="F151" s="59"/>
    </row>
    <row r="152" spans="1:6" x14ac:dyDescent="0.35">
      <c r="A152" s="32">
        <v>148</v>
      </c>
      <c r="B152" s="60"/>
      <c r="C152" s="61"/>
      <c r="D152" s="64"/>
      <c r="E152" s="60"/>
      <c r="F152" s="59"/>
    </row>
    <row r="153" spans="1:6" x14ac:dyDescent="0.35">
      <c r="A153" s="32">
        <v>149</v>
      </c>
      <c r="B153" s="19"/>
      <c r="C153" s="19"/>
      <c r="D153" s="18"/>
      <c r="E153" s="15"/>
      <c r="F153" s="59"/>
    </row>
    <row r="154" spans="1:6" x14ac:dyDescent="0.35">
      <c r="A154" s="32">
        <v>150</v>
      </c>
      <c r="B154" s="19"/>
      <c r="C154" s="19"/>
      <c r="D154" s="18"/>
      <c r="E154" s="15"/>
      <c r="F154" s="59"/>
    </row>
    <row r="155" spans="1:6" x14ac:dyDescent="0.35">
      <c r="A155" s="32">
        <v>151</v>
      </c>
      <c r="B155" s="19"/>
      <c r="C155" s="19"/>
      <c r="D155" s="18"/>
      <c r="E155" s="15"/>
      <c r="F155" s="59"/>
    </row>
    <row r="156" spans="1:6" x14ac:dyDescent="0.35">
      <c r="A156" s="32">
        <v>152</v>
      </c>
      <c r="B156" s="19"/>
      <c r="C156" s="19"/>
      <c r="D156" s="18"/>
      <c r="E156" s="15"/>
      <c r="F156" s="59"/>
    </row>
    <row r="157" spans="1:6" x14ac:dyDescent="0.35">
      <c r="A157" s="32">
        <v>153</v>
      </c>
      <c r="B157" s="19"/>
      <c r="C157" s="19"/>
      <c r="D157" s="18"/>
      <c r="E157" s="15"/>
      <c r="F157" s="59"/>
    </row>
    <row r="158" spans="1:6" x14ac:dyDescent="0.35">
      <c r="A158" s="32">
        <v>154</v>
      </c>
      <c r="B158" s="19"/>
      <c r="C158" s="19"/>
      <c r="D158" s="18"/>
      <c r="E158" s="15"/>
      <c r="F158" s="59"/>
    </row>
    <row r="159" spans="1:6" x14ac:dyDescent="0.35">
      <c r="A159" s="32">
        <v>155</v>
      </c>
      <c r="B159" s="19"/>
      <c r="C159" s="19"/>
      <c r="D159" s="18"/>
      <c r="E159" s="15"/>
      <c r="F159" s="59"/>
    </row>
    <row r="160" spans="1:6" x14ac:dyDescent="0.35">
      <c r="A160" s="32">
        <v>156</v>
      </c>
      <c r="B160" s="19"/>
      <c r="C160" s="19"/>
      <c r="D160" s="18"/>
      <c r="E160" s="16"/>
      <c r="F160" s="59"/>
    </row>
    <row r="161" spans="1:6" x14ac:dyDescent="0.35">
      <c r="A161" s="32">
        <v>157</v>
      </c>
      <c r="B161" s="19"/>
      <c r="C161" s="19"/>
      <c r="D161" s="18"/>
      <c r="E161" s="15"/>
      <c r="F161" s="59"/>
    </row>
    <row r="162" spans="1:6" x14ac:dyDescent="0.35">
      <c r="A162" s="32">
        <v>158</v>
      </c>
      <c r="B162" s="19"/>
      <c r="C162" s="19"/>
      <c r="D162" s="18"/>
      <c r="E162" s="15"/>
      <c r="F162" s="59"/>
    </row>
    <row r="163" spans="1:6" x14ac:dyDescent="0.35">
      <c r="A163" s="32">
        <v>159</v>
      </c>
      <c r="B163" s="19"/>
      <c r="C163" s="19"/>
      <c r="D163" s="18"/>
      <c r="E163" s="15"/>
      <c r="F163" s="59"/>
    </row>
    <row r="164" spans="1:6" x14ac:dyDescent="0.35">
      <c r="A164" s="32">
        <v>160</v>
      </c>
      <c r="B164" s="19"/>
      <c r="C164" s="19"/>
      <c r="D164" s="18"/>
      <c r="E164" s="15"/>
      <c r="F164" s="59"/>
    </row>
    <row r="165" spans="1:6" x14ac:dyDescent="0.35">
      <c r="A165" s="32">
        <v>161</v>
      </c>
      <c r="B165" s="19"/>
      <c r="C165" s="19"/>
      <c r="D165" s="18"/>
      <c r="E165" s="15"/>
      <c r="F165" s="59"/>
    </row>
    <row r="166" spans="1:6" x14ac:dyDescent="0.35">
      <c r="A166" s="32">
        <v>162</v>
      </c>
      <c r="B166" s="19"/>
      <c r="C166" s="19"/>
      <c r="D166" s="18"/>
      <c r="E166" s="15"/>
      <c r="F166" s="59"/>
    </row>
    <row r="167" spans="1:6" x14ac:dyDescent="0.35">
      <c r="A167" s="32">
        <v>163</v>
      </c>
      <c r="B167" s="19"/>
      <c r="C167" s="19"/>
      <c r="D167" s="18"/>
      <c r="E167" s="15"/>
      <c r="F167" s="59"/>
    </row>
    <row r="168" spans="1:6" x14ac:dyDescent="0.35">
      <c r="A168" s="32">
        <v>164</v>
      </c>
      <c r="B168" s="19"/>
      <c r="C168" s="19"/>
      <c r="D168" s="18"/>
      <c r="E168" s="15"/>
      <c r="F168" s="59"/>
    </row>
    <row r="169" spans="1:6" x14ac:dyDescent="0.35">
      <c r="A169" s="32">
        <v>165</v>
      </c>
      <c r="B169" s="19"/>
      <c r="C169" s="19"/>
      <c r="D169" s="18"/>
      <c r="E169" s="15"/>
      <c r="F169" s="59"/>
    </row>
    <row r="170" spans="1:6" x14ac:dyDescent="0.35">
      <c r="A170" s="32">
        <v>166</v>
      </c>
      <c r="B170" s="19"/>
      <c r="C170" s="19"/>
      <c r="D170" s="18"/>
      <c r="E170" s="15"/>
      <c r="F170" s="59"/>
    </row>
    <row r="171" spans="1:6" x14ac:dyDescent="0.35">
      <c r="A171" s="32">
        <v>167</v>
      </c>
      <c r="B171" s="19"/>
      <c r="C171" s="19"/>
      <c r="D171" s="18"/>
      <c r="E171" s="15"/>
      <c r="F171" s="59"/>
    </row>
    <row r="172" spans="1:6" x14ac:dyDescent="0.35">
      <c r="A172" s="32">
        <v>168</v>
      </c>
      <c r="B172" s="19"/>
      <c r="C172" s="19"/>
      <c r="D172" s="18"/>
      <c r="E172" s="16"/>
      <c r="F172" s="59"/>
    </row>
    <row r="173" spans="1:6" x14ac:dyDescent="0.35">
      <c r="A173" s="32">
        <v>169</v>
      </c>
      <c r="B173" s="19"/>
      <c r="C173" s="19"/>
      <c r="D173" s="18"/>
      <c r="E173" s="15"/>
      <c r="F173" s="59"/>
    </row>
    <row r="174" spans="1:6" x14ac:dyDescent="0.35">
      <c r="A174" s="32">
        <v>170</v>
      </c>
      <c r="B174" s="19"/>
      <c r="C174" s="19"/>
      <c r="D174" s="18"/>
      <c r="E174" s="15"/>
      <c r="F174" s="59"/>
    </row>
    <row r="175" spans="1:6" x14ac:dyDescent="0.35">
      <c r="A175" s="32">
        <v>171</v>
      </c>
      <c r="B175" s="19"/>
      <c r="C175" s="19"/>
      <c r="D175" s="18"/>
      <c r="E175" s="15"/>
      <c r="F175" s="59"/>
    </row>
    <row r="176" spans="1:6" x14ac:dyDescent="0.35">
      <c r="A176" s="32">
        <v>172</v>
      </c>
      <c r="B176" s="19"/>
      <c r="C176" s="19"/>
      <c r="D176" s="18"/>
      <c r="E176" s="15"/>
      <c r="F176" s="59"/>
    </row>
    <row r="177" spans="1:6" x14ac:dyDescent="0.35">
      <c r="A177" s="32">
        <v>173</v>
      </c>
      <c r="B177" s="19"/>
      <c r="C177" s="19"/>
      <c r="D177" s="18"/>
      <c r="E177" s="15"/>
      <c r="F177" s="59"/>
    </row>
    <row r="178" spans="1:6" x14ac:dyDescent="0.35">
      <c r="A178" s="32">
        <v>174</v>
      </c>
      <c r="B178" s="19"/>
      <c r="C178" s="19"/>
      <c r="D178" s="18"/>
      <c r="E178" s="15"/>
      <c r="F178" s="59"/>
    </row>
    <row r="179" spans="1:6" x14ac:dyDescent="0.35">
      <c r="A179" s="32">
        <v>175</v>
      </c>
      <c r="B179" s="19"/>
      <c r="C179" s="19"/>
      <c r="D179" s="18"/>
      <c r="E179" s="15"/>
      <c r="F179" s="59"/>
    </row>
    <row r="180" spans="1:6" x14ac:dyDescent="0.35">
      <c r="A180" s="32">
        <v>176</v>
      </c>
      <c r="B180" s="19"/>
      <c r="C180" s="19"/>
      <c r="D180" s="18"/>
      <c r="E180" s="15"/>
      <c r="F180" s="59"/>
    </row>
    <row r="181" spans="1:6" x14ac:dyDescent="0.35">
      <c r="A181" s="32">
        <v>177</v>
      </c>
      <c r="B181" s="19"/>
      <c r="C181" s="19"/>
      <c r="D181" s="18"/>
      <c r="E181" s="15"/>
      <c r="F181" s="59"/>
    </row>
    <row r="182" spans="1:6" x14ac:dyDescent="0.35">
      <c r="A182" s="32">
        <v>178</v>
      </c>
      <c r="B182" s="19"/>
      <c r="C182" s="19"/>
      <c r="D182" s="18"/>
      <c r="E182" s="15"/>
      <c r="F182" s="59"/>
    </row>
    <row r="183" spans="1:6" x14ac:dyDescent="0.35">
      <c r="A183" s="32">
        <v>179</v>
      </c>
      <c r="B183" s="19"/>
      <c r="C183" s="19"/>
      <c r="D183" s="21"/>
      <c r="E183" s="15"/>
      <c r="F183" s="59"/>
    </row>
    <row r="184" spans="1:6" x14ac:dyDescent="0.35">
      <c r="A184" s="32">
        <v>180</v>
      </c>
      <c r="B184" s="19"/>
      <c r="C184" s="19"/>
      <c r="D184" s="18"/>
      <c r="E184" s="15"/>
      <c r="F184" s="59"/>
    </row>
    <row r="185" spans="1:6" x14ac:dyDescent="0.35">
      <c r="A185" s="32">
        <v>181</v>
      </c>
      <c r="B185" s="19"/>
      <c r="C185" s="19"/>
      <c r="D185" s="18"/>
      <c r="E185" s="15"/>
      <c r="F185" s="59"/>
    </row>
    <row r="186" spans="1:6" x14ac:dyDescent="0.35">
      <c r="A186" s="32">
        <v>182</v>
      </c>
      <c r="B186" s="19"/>
      <c r="C186" s="19"/>
      <c r="D186" s="18"/>
      <c r="E186" s="15"/>
      <c r="F186" s="59"/>
    </row>
    <row r="187" spans="1:6" x14ac:dyDescent="0.35">
      <c r="A187" s="32">
        <v>183</v>
      </c>
      <c r="B187" s="19"/>
      <c r="C187" s="19"/>
      <c r="D187" s="18"/>
      <c r="E187" s="15"/>
      <c r="F187" s="59"/>
    </row>
    <row r="188" spans="1:6" x14ac:dyDescent="0.35">
      <c r="A188" s="32">
        <v>184</v>
      </c>
      <c r="B188" s="19"/>
      <c r="C188" s="19"/>
      <c r="D188" s="18"/>
      <c r="E188" s="15"/>
      <c r="F188" s="59"/>
    </row>
    <row r="189" spans="1:6" x14ac:dyDescent="0.35">
      <c r="A189" s="32">
        <v>185</v>
      </c>
      <c r="B189" s="19"/>
      <c r="C189" s="19"/>
      <c r="D189" s="18"/>
      <c r="E189" s="15"/>
      <c r="F189" s="59"/>
    </row>
    <row r="190" spans="1:6" x14ac:dyDescent="0.35">
      <c r="A190" s="32">
        <v>186</v>
      </c>
      <c r="B190" s="19"/>
      <c r="C190" s="19"/>
      <c r="D190" s="18"/>
      <c r="E190" s="15"/>
      <c r="F190" s="59"/>
    </row>
    <row r="191" spans="1:6" x14ac:dyDescent="0.35">
      <c r="A191" s="32">
        <v>187</v>
      </c>
      <c r="B191" s="19"/>
      <c r="C191" s="19"/>
      <c r="D191" s="18"/>
      <c r="E191" s="16"/>
      <c r="F191" s="59"/>
    </row>
    <row r="192" spans="1:6" x14ac:dyDescent="0.35">
      <c r="A192" s="32">
        <v>188</v>
      </c>
      <c r="B192" s="19"/>
      <c r="C192" s="19"/>
      <c r="D192" s="18"/>
      <c r="E192" s="15"/>
      <c r="F192" s="59"/>
    </row>
    <row r="193" spans="1:6" x14ac:dyDescent="0.35">
      <c r="A193" s="32">
        <v>189</v>
      </c>
      <c r="B193" s="19"/>
      <c r="C193" s="19"/>
      <c r="D193" s="18"/>
      <c r="E193" s="15"/>
      <c r="F193" s="59"/>
    </row>
    <row r="194" spans="1:6" x14ac:dyDescent="0.35">
      <c r="A194" s="32">
        <v>190</v>
      </c>
      <c r="B194" s="19"/>
      <c r="C194" s="19"/>
      <c r="D194" s="18"/>
      <c r="E194" s="15"/>
      <c r="F194" s="59"/>
    </row>
    <row r="195" spans="1:6" x14ac:dyDescent="0.35">
      <c r="A195" s="32">
        <v>191</v>
      </c>
      <c r="B195" s="19"/>
      <c r="C195" s="19"/>
      <c r="D195" s="18"/>
      <c r="E195" s="15"/>
      <c r="F195" s="59"/>
    </row>
    <row r="196" spans="1:6" x14ac:dyDescent="0.35">
      <c r="A196" s="32">
        <v>192</v>
      </c>
      <c r="B196" s="19"/>
      <c r="C196" s="19"/>
      <c r="D196" s="18"/>
      <c r="E196" s="15"/>
      <c r="F196" s="59"/>
    </row>
    <row r="197" spans="1:6" x14ac:dyDescent="0.35">
      <c r="A197" s="32">
        <v>193</v>
      </c>
      <c r="B197" s="19"/>
      <c r="C197" s="19"/>
      <c r="D197" s="18"/>
      <c r="E197" s="15"/>
      <c r="F197" s="59"/>
    </row>
    <row r="198" spans="1:6" x14ac:dyDescent="0.35">
      <c r="A198" s="32">
        <v>194</v>
      </c>
      <c r="B198" s="19"/>
      <c r="C198" s="19"/>
      <c r="D198" s="18"/>
      <c r="E198" s="15"/>
      <c r="F198" s="59"/>
    </row>
    <row r="199" spans="1:6" x14ac:dyDescent="0.35">
      <c r="A199" s="32">
        <v>195</v>
      </c>
      <c r="B199" s="19"/>
      <c r="C199" s="19"/>
      <c r="D199" s="18"/>
      <c r="E199" s="15"/>
      <c r="F199" s="59"/>
    </row>
    <row r="200" spans="1:6" x14ac:dyDescent="0.35">
      <c r="A200" s="32">
        <v>196</v>
      </c>
      <c r="B200" s="19"/>
      <c r="C200" s="19"/>
      <c r="D200" s="18"/>
      <c r="E200" s="14"/>
      <c r="F200" s="59"/>
    </row>
    <row r="201" spans="1:6" x14ac:dyDescent="0.35">
      <c r="A201" s="32">
        <v>197</v>
      </c>
      <c r="B201" s="19"/>
      <c r="C201" s="19"/>
      <c r="D201" s="18"/>
      <c r="E201" s="16"/>
      <c r="F201" s="59"/>
    </row>
    <row r="202" spans="1:6" x14ac:dyDescent="0.35">
      <c r="A202" s="32">
        <v>198</v>
      </c>
      <c r="B202" s="19"/>
      <c r="C202" s="19"/>
      <c r="D202" s="18"/>
      <c r="E202" s="15"/>
      <c r="F202" s="59"/>
    </row>
    <row r="203" spans="1:6" x14ac:dyDescent="0.35">
      <c r="A203" s="32">
        <v>199</v>
      </c>
      <c r="B203" s="19"/>
      <c r="C203" s="19"/>
      <c r="D203" s="18"/>
      <c r="E203" s="15"/>
      <c r="F203" s="59"/>
    </row>
    <row r="204" spans="1:6" x14ac:dyDescent="0.35">
      <c r="A204" s="32">
        <v>200</v>
      </c>
      <c r="B204" s="19"/>
      <c r="C204" s="19"/>
      <c r="D204" s="18"/>
      <c r="E204" s="16"/>
      <c r="F204" s="59"/>
    </row>
    <row r="205" spans="1:6" x14ac:dyDescent="0.35">
      <c r="A205" s="32">
        <v>201</v>
      </c>
      <c r="B205" s="19"/>
      <c r="C205" s="19"/>
      <c r="D205" s="18"/>
      <c r="E205" s="15"/>
      <c r="F205" s="59"/>
    </row>
    <row r="206" spans="1:6" x14ac:dyDescent="0.35">
      <c r="A206" s="32">
        <v>202</v>
      </c>
      <c r="B206" s="19"/>
      <c r="C206" s="19"/>
      <c r="D206" s="18"/>
      <c r="E206" s="15"/>
      <c r="F206" s="59"/>
    </row>
    <row r="207" spans="1:6" x14ac:dyDescent="0.35">
      <c r="A207" s="32">
        <v>203</v>
      </c>
      <c r="B207" s="19"/>
      <c r="C207" s="19"/>
      <c r="D207" s="18"/>
      <c r="E207" s="15"/>
      <c r="F207" s="59"/>
    </row>
    <row r="208" spans="1:6" x14ac:dyDescent="0.35">
      <c r="A208" s="32">
        <v>204</v>
      </c>
      <c r="B208" s="19"/>
      <c r="C208" s="19"/>
      <c r="D208" s="18"/>
      <c r="E208" s="15"/>
      <c r="F208" s="59"/>
    </row>
    <row r="209" spans="1:6" x14ac:dyDescent="0.35">
      <c r="A209" s="32">
        <v>205</v>
      </c>
      <c r="B209" s="19"/>
      <c r="C209" s="19"/>
      <c r="D209" s="18"/>
      <c r="E209" s="15"/>
      <c r="F209" s="59"/>
    </row>
    <row r="210" spans="1:6" x14ac:dyDescent="0.35">
      <c r="A210" s="32">
        <v>206</v>
      </c>
      <c r="B210" s="19"/>
      <c r="C210" s="19"/>
      <c r="D210" s="18"/>
      <c r="E210" s="15"/>
      <c r="F210" s="59"/>
    </row>
    <row r="211" spans="1:6" x14ac:dyDescent="0.35">
      <c r="A211" s="32">
        <v>207</v>
      </c>
      <c r="B211" s="19"/>
      <c r="C211" s="19"/>
      <c r="D211" s="18"/>
      <c r="E211" s="15"/>
      <c r="F211" s="59"/>
    </row>
    <row r="212" spans="1:6" x14ac:dyDescent="0.35">
      <c r="A212" s="32">
        <v>208</v>
      </c>
      <c r="B212" s="19"/>
      <c r="C212" s="19"/>
      <c r="D212" s="18"/>
      <c r="E212" s="15"/>
      <c r="F212" s="59"/>
    </row>
    <row r="213" spans="1:6" x14ac:dyDescent="0.35">
      <c r="A213" s="32">
        <v>209</v>
      </c>
      <c r="B213" s="19"/>
      <c r="C213" s="19"/>
      <c r="D213" s="18"/>
      <c r="E213" s="15"/>
      <c r="F213" s="59"/>
    </row>
    <row r="214" spans="1:6" x14ac:dyDescent="0.35">
      <c r="A214" s="32">
        <v>210</v>
      </c>
      <c r="B214" s="19"/>
      <c r="C214" s="19"/>
      <c r="D214" s="18"/>
      <c r="E214" s="15"/>
      <c r="F214" s="59"/>
    </row>
    <row r="215" spans="1:6" x14ac:dyDescent="0.35">
      <c r="A215" s="32">
        <v>211</v>
      </c>
      <c r="B215" s="19"/>
      <c r="C215" s="19"/>
      <c r="D215" s="18"/>
      <c r="E215" s="15"/>
      <c r="F215" s="59"/>
    </row>
    <row r="216" spans="1:6" x14ac:dyDescent="0.35">
      <c r="A216" s="32">
        <v>212</v>
      </c>
      <c r="B216" s="19"/>
      <c r="C216" s="19"/>
      <c r="D216" s="18"/>
      <c r="E216" s="15"/>
      <c r="F216" s="59"/>
    </row>
    <row r="217" spans="1:6" x14ac:dyDescent="0.35">
      <c r="A217" s="32">
        <v>213</v>
      </c>
      <c r="B217" s="19"/>
      <c r="C217" s="19"/>
      <c r="D217" s="18"/>
      <c r="E217" s="15"/>
      <c r="F217" s="59"/>
    </row>
    <row r="218" spans="1:6" x14ac:dyDescent="0.35">
      <c r="A218" s="32">
        <v>214</v>
      </c>
      <c r="B218" s="19"/>
      <c r="C218" s="19"/>
      <c r="D218" s="18"/>
      <c r="E218" s="15"/>
      <c r="F218" s="59"/>
    </row>
    <row r="219" spans="1:6" x14ac:dyDescent="0.35">
      <c r="A219" s="32">
        <v>215</v>
      </c>
      <c r="B219" s="19"/>
      <c r="C219" s="19"/>
      <c r="D219" s="18"/>
      <c r="E219" s="15"/>
      <c r="F219" s="59"/>
    </row>
    <row r="220" spans="1:6" x14ac:dyDescent="0.35">
      <c r="A220" s="32">
        <v>216</v>
      </c>
      <c r="B220" s="19"/>
      <c r="C220" s="19"/>
      <c r="D220" s="18"/>
      <c r="E220" s="15"/>
      <c r="F220" s="59"/>
    </row>
    <row r="221" spans="1:6" x14ac:dyDescent="0.35">
      <c r="A221" s="32">
        <v>217</v>
      </c>
      <c r="B221" s="19"/>
      <c r="C221" s="19"/>
      <c r="D221" s="18"/>
      <c r="E221" s="15"/>
      <c r="F221" s="59"/>
    </row>
    <row r="222" spans="1:6" x14ac:dyDescent="0.35">
      <c r="A222" s="32">
        <v>218</v>
      </c>
      <c r="B222" s="19"/>
      <c r="C222" s="19"/>
      <c r="D222" s="18"/>
      <c r="E222" s="15"/>
      <c r="F222" s="59"/>
    </row>
    <row r="223" spans="1:6" x14ac:dyDescent="0.35">
      <c r="A223" s="32">
        <v>219</v>
      </c>
      <c r="B223" s="19"/>
      <c r="C223" s="19"/>
      <c r="D223" s="18"/>
      <c r="E223" s="15"/>
      <c r="F223" s="59"/>
    </row>
    <row r="224" spans="1:6" x14ac:dyDescent="0.35">
      <c r="A224" s="32">
        <v>220</v>
      </c>
      <c r="B224" s="19"/>
      <c r="C224" s="19"/>
      <c r="D224" s="18"/>
      <c r="E224" s="15"/>
      <c r="F224" s="59"/>
    </row>
    <row r="225" spans="1:6" x14ac:dyDescent="0.35">
      <c r="A225" s="32">
        <v>221</v>
      </c>
      <c r="B225" s="19"/>
      <c r="C225" s="19"/>
      <c r="D225" s="18"/>
      <c r="E225" s="15"/>
      <c r="F225" s="59"/>
    </row>
    <row r="226" spans="1:6" x14ac:dyDescent="0.35">
      <c r="A226" s="32">
        <v>222</v>
      </c>
      <c r="B226" s="19"/>
      <c r="C226" s="19"/>
      <c r="D226" s="18"/>
      <c r="E226" s="15"/>
      <c r="F226" s="59"/>
    </row>
    <row r="227" spans="1:6" x14ac:dyDescent="0.35">
      <c r="A227" s="32">
        <v>223</v>
      </c>
      <c r="B227" s="19"/>
      <c r="C227" s="19"/>
      <c r="D227" s="18"/>
      <c r="E227" s="15"/>
      <c r="F227" s="59"/>
    </row>
    <row r="228" spans="1:6" x14ac:dyDescent="0.35">
      <c r="A228" s="32">
        <v>224</v>
      </c>
      <c r="B228" s="19"/>
      <c r="C228" s="19"/>
      <c r="D228" s="18"/>
      <c r="E228" s="15"/>
      <c r="F228" s="59"/>
    </row>
    <row r="229" spans="1:6" x14ac:dyDescent="0.35">
      <c r="A229" s="32">
        <v>225</v>
      </c>
      <c r="B229" s="19"/>
      <c r="C229" s="19"/>
      <c r="D229" s="18"/>
      <c r="E229" s="15"/>
      <c r="F229" s="59"/>
    </row>
    <row r="230" spans="1:6" x14ac:dyDescent="0.35">
      <c r="A230" s="32">
        <v>226</v>
      </c>
      <c r="B230" s="19"/>
      <c r="C230" s="19"/>
      <c r="D230" s="18"/>
      <c r="E230" s="15"/>
      <c r="F230" s="59"/>
    </row>
    <row r="231" spans="1:6" x14ac:dyDescent="0.35">
      <c r="A231" s="32">
        <v>227</v>
      </c>
      <c r="B231" s="19"/>
      <c r="C231" s="19"/>
      <c r="D231" s="18"/>
      <c r="E231" s="15"/>
      <c r="F231" s="59"/>
    </row>
    <row r="232" spans="1:6" x14ac:dyDescent="0.35">
      <c r="A232" s="32">
        <v>228</v>
      </c>
      <c r="B232" s="19"/>
      <c r="C232" s="19"/>
      <c r="D232" s="18"/>
      <c r="E232" s="15"/>
      <c r="F232" s="59"/>
    </row>
    <row r="233" spans="1:6" x14ac:dyDescent="0.35">
      <c r="A233" s="32">
        <v>229</v>
      </c>
      <c r="B233" s="19"/>
      <c r="C233" s="19"/>
      <c r="D233" s="18"/>
      <c r="E233" s="15"/>
      <c r="F233" s="59"/>
    </row>
    <row r="234" spans="1:6" x14ac:dyDescent="0.35">
      <c r="A234" s="32">
        <v>230</v>
      </c>
      <c r="B234" s="19"/>
      <c r="C234" s="19"/>
      <c r="D234" s="18"/>
      <c r="E234" s="15"/>
      <c r="F234" s="59"/>
    </row>
    <row r="235" spans="1:6" x14ac:dyDescent="0.35">
      <c r="A235" s="32">
        <v>231</v>
      </c>
      <c r="B235" s="19"/>
      <c r="C235" s="19"/>
      <c r="D235" s="18"/>
      <c r="E235" s="15"/>
      <c r="F235" s="59"/>
    </row>
    <row r="236" spans="1:6" x14ac:dyDescent="0.35">
      <c r="A236" s="32">
        <v>232</v>
      </c>
      <c r="B236" s="19"/>
      <c r="C236" s="19"/>
      <c r="D236" s="22"/>
      <c r="E236" s="15"/>
      <c r="F236" s="59"/>
    </row>
    <row r="237" spans="1:6" x14ac:dyDescent="0.35">
      <c r="A237" s="32">
        <v>233</v>
      </c>
      <c r="B237" s="17"/>
      <c r="C237" s="17"/>
      <c r="D237" s="18"/>
      <c r="E237" s="15"/>
      <c r="F237" s="59"/>
    </row>
    <row r="238" spans="1:6" x14ac:dyDescent="0.35">
      <c r="A238" s="32">
        <v>234</v>
      </c>
      <c r="B238" s="19"/>
      <c r="C238" s="19"/>
      <c r="D238" s="18"/>
      <c r="E238" s="16"/>
      <c r="F238" s="59"/>
    </row>
    <row r="239" spans="1:6" x14ac:dyDescent="0.35">
      <c r="A239" s="32">
        <v>235</v>
      </c>
      <c r="B239" s="19"/>
      <c r="C239" s="19"/>
      <c r="D239" s="18"/>
      <c r="E239" s="15"/>
      <c r="F239" s="59"/>
    </row>
    <row r="240" spans="1:6" x14ac:dyDescent="0.35">
      <c r="A240" s="32">
        <v>236</v>
      </c>
      <c r="B240" s="19"/>
      <c r="C240" s="19"/>
      <c r="D240" s="18"/>
      <c r="E240" s="15"/>
      <c r="F240" s="59"/>
    </row>
    <row r="241" spans="1:6" x14ac:dyDescent="0.35">
      <c r="A241" s="32">
        <v>237</v>
      </c>
      <c r="B241" s="19"/>
      <c r="C241" s="19"/>
      <c r="D241" s="18"/>
      <c r="E241" s="15"/>
      <c r="F241" s="59"/>
    </row>
    <row r="242" spans="1:6" x14ac:dyDescent="0.35">
      <c r="A242" s="32">
        <v>238</v>
      </c>
      <c r="B242" s="19"/>
      <c r="C242" s="19"/>
      <c r="D242" s="18"/>
      <c r="E242" s="15"/>
      <c r="F242" s="59"/>
    </row>
    <row r="243" spans="1:6" x14ac:dyDescent="0.35">
      <c r="A243" s="32">
        <v>239</v>
      </c>
      <c r="B243" s="19"/>
      <c r="C243" s="19"/>
      <c r="D243" s="18"/>
      <c r="E243" s="15"/>
      <c r="F243" s="59"/>
    </row>
    <row r="244" spans="1:6" x14ac:dyDescent="0.35">
      <c r="A244" s="32">
        <v>240</v>
      </c>
      <c r="B244" s="19"/>
      <c r="C244" s="19"/>
      <c r="D244" s="18"/>
      <c r="E244" s="15"/>
      <c r="F244" s="59"/>
    </row>
    <row r="245" spans="1:6" x14ac:dyDescent="0.35">
      <c r="A245" s="32">
        <v>241</v>
      </c>
      <c r="B245" s="19"/>
      <c r="C245" s="19"/>
      <c r="D245" s="18"/>
      <c r="E245" s="15"/>
      <c r="F245" s="59"/>
    </row>
    <row r="246" spans="1:6" x14ac:dyDescent="0.35">
      <c r="A246" s="32">
        <v>242</v>
      </c>
      <c r="B246" s="19"/>
      <c r="C246" s="19"/>
      <c r="D246" s="18"/>
      <c r="E246" s="15"/>
      <c r="F246" s="59"/>
    </row>
    <row r="247" spans="1:6" x14ac:dyDescent="0.35">
      <c r="A247" s="32">
        <v>243</v>
      </c>
      <c r="B247" s="19"/>
      <c r="C247" s="19"/>
      <c r="D247" s="18"/>
      <c r="E247" s="15"/>
      <c r="F247" s="59"/>
    </row>
    <row r="248" spans="1:6" x14ac:dyDescent="0.35">
      <c r="A248" s="32">
        <v>244</v>
      </c>
      <c r="B248" s="19"/>
      <c r="C248" s="19"/>
      <c r="D248" s="18"/>
      <c r="E248" s="15"/>
      <c r="F248" s="59"/>
    </row>
    <row r="249" spans="1:6" x14ac:dyDescent="0.35">
      <c r="A249" s="32">
        <v>245</v>
      </c>
      <c r="B249" s="19"/>
      <c r="C249" s="19"/>
      <c r="D249" s="18"/>
      <c r="E249" s="15"/>
      <c r="F249" s="59"/>
    </row>
    <row r="250" spans="1:6" x14ac:dyDescent="0.35">
      <c r="A250" s="32">
        <v>246</v>
      </c>
      <c r="B250" s="19"/>
      <c r="C250" s="19"/>
      <c r="D250" s="18"/>
      <c r="E250" s="15"/>
      <c r="F250" s="59"/>
    </row>
    <row r="251" spans="1:6" x14ac:dyDescent="0.35">
      <c r="A251" s="32">
        <v>247</v>
      </c>
      <c r="B251" s="19"/>
      <c r="C251" s="19"/>
      <c r="D251" s="18"/>
      <c r="E251" s="15"/>
      <c r="F251" s="59"/>
    </row>
    <row r="252" spans="1:6" x14ac:dyDescent="0.35">
      <c r="A252" s="32">
        <v>248</v>
      </c>
      <c r="B252" s="19"/>
      <c r="C252" s="19"/>
      <c r="D252" s="18"/>
      <c r="E252" s="15"/>
      <c r="F252" s="59"/>
    </row>
    <row r="253" spans="1:6" x14ac:dyDescent="0.35">
      <c r="A253" s="32">
        <v>249</v>
      </c>
      <c r="B253" s="19"/>
      <c r="C253" s="19"/>
      <c r="D253" s="18"/>
      <c r="E253" s="15"/>
      <c r="F253" s="59"/>
    </row>
    <row r="254" spans="1:6" x14ac:dyDescent="0.35">
      <c r="A254" s="32">
        <v>250</v>
      </c>
      <c r="B254" s="19"/>
      <c r="C254" s="19"/>
      <c r="D254" s="18"/>
      <c r="E254" s="15"/>
      <c r="F254" s="59"/>
    </row>
    <row r="255" spans="1:6" x14ac:dyDescent="0.35">
      <c r="A255" s="32">
        <v>251</v>
      </c>
      <c r="B255" s="19"/>
      <c r="C255" s="19"/>
      <c r="D255" s="18"/>
      <c r="E255" s="15"/>
      <c r="F255" s="59"/>
    </row>
    <row r="256" spans="1:6" x14ac:dyDescent="0.35">
      <c r="A256" s="32">
        <v>252</v>
      </c>
      <c r="B256" s="19"/>
      <c r="C256" s="19"/>
      <c r="D256" s="18"/>
      <c r="E256" s="15"/>
      <c r="F256" s="59"/>
    </row>
    <row r="257" spans="1:6" x14ac:dyDescent="0.35">
      <c r="A257" s="32">
        <v>253</v>
      </c>
      <c r="B257" s="19"/>
      <c r="C257" s="19"/>
      <c r="D257" s="18"/>
      <c r="E257" s="15"/>
      <c r="F257" s="59"/>
    </row>
    <row r="258" spans="1:6" x14ac:dyDescent="0.35">
      <c r="A258" s="32">
        <v>254</v>
      </c>
      <c r="B258" s="19"/>
      <c r="C258" s="19"/>
      <c r="D258" s="18"/>
      <c r="E258" s="15"/>
      <c r="F258" s="59"/>
    </row>
    <row r="259" spans="1:6" x14ac:dyDescent="0.35">
      <c r="A259" s="32">
        <v>255</v>
      </c>
      <c r="B259" s="19"/>
      <c r="C259" s="19"/>
      <c r="D259" s="18"/>
      <c r="E259" s="15"/>
      <c r="F259" s="59"/>
    </row>
    <row r="260" spans="1:6" x14ac:dyDescent="0.35">
      <c r="A260" s="32">
        <v>256</v>
      </c>
      <c r="B260" s="19"/>
      <c r="C260" s="19"/>
      <c r="D260" s="18"/>
      <c r="E260" s="15"/>
      <c r="F260" s="59"/>
    </row>
    <row r="261" spans="1:6" x14ac:dyDescent="0.35">
      <c r="A261" s="32">
        <v>257</v>
      </c>
      <c r="B261" s="19"/>
      <c r="C261" s="19"/>
      <c r="D261" s="18"/>
      <c r="E261" s="15"/>
      <c r="F261" s="59"/>
    </row>
    <row r="262" spans="1:6" x14ac:dyDescent="0.35">
      <c r="A262" s="32">
        <v>258</v>
      </c>
      <c r="B262" s="19"/>
      <c r="C262" s="19"/>
      <c r="D262" s="18"/>
      <c r="E262" s="15"/>
      <c r="F262" s="59"/>
    </row>
    <row r="263" spans="1:6" x14ac:dyDescent="0.35">
      <c r="A263" s="32">
        <v>259</v>
      </c>
      <c r="B263" s="19"/>
      <c r="C263" s="19"/>
      <c r="D263" s="18"/>
      <c r="E263" s="15"/>
      <c r="F263" s="59"/>
    </row>
    <row r="264" spans="1:6" x14ac:dyDescent="0.35">
      <c r="A264" s="32">
        <v>260</v>
      </c>
      <c r="B264" s="19"/>
      <c r="C264" s="19"/>
      <c r="D264" s="18"/>
      <c r="E264" s="15"/>
      <c r="F264" s="59"/>
    </row>
    <row r="265" spans="1:6" x14ac:dyDescent="0.35">
      <c r="A265" s="32">
        <v>261</v>
      </c>
      <c r="B265" s="19"/>
      <c r="C265" s="19"/>
      <c r="D265" s="18"/>
      <c r="E265" s="15"/>
      <c r="F265" s="59"/>
    </row>
    <row r="266" spans="1:6" x14ac:dyDescent="0.35">
      <c r="A266" s="32">
        <v>262</v>
      </c>
      <c r="B266" s="19"/>
      <c r="C266" s="19"/>
      <c r="D266" s="18"/>
      <c r="E266" s="15"/>
      <c r="F266" s="59"/>
    </row>
    <row r="267" spans="1:6" x14ac:dyDescent="0.35">
      <c r="A267" s="32">
        <v>263</v>
      </c>
      <c r="B267" s="19"/>
      <c r="C267" s="19"/>
      <c r="D267" s="18"/>
      <c r="E267" s="15"/>
      <c r="F267" s="59"/>
    </row>
    <row r="268" spans="1:6" x14ac:dyDescent="0.35">
      <c r="A268" s="32">
        <v>264</v>
      </c>
      <c r="B268" s="19"/>
      <c r="C268" s="19"/>
      <c r="D268" s="18"/>
      <c r="E268" s="15"/>
      <c r="F268" s="59"/>
    </row>
    <row r="269" spans="1:6" x14ac:dyDescent="0.35">
      <c r="A269" s="32">
        <v>265</v>
      </c>
      <c r="B269" s="19"/>
      <c r="C269" s="19"/>
      <c r="D269" s="18"/>
      <c r="E269" s="15"/>
      <c r="F269" s="59"/>
    </row>
    <row r="270" spans="1:6" x14ac:dyDescent="0.35">
      <c r="A270" s="32">
        <v>266</v>
      </c>
      <c r="B270" s="19"/>
      <c r="C270" s="19"/>
      <c r="D270" s="18"/>
      <c r="E270" s="15"/>
      <c r="F270" s="59"/>
    </row>
    <row r="271" spans="1:6" x14ac:dyDescent="0.35">
      <c r="A271" s="32">
        <v>267</v>
      </c>
      <c r="B271" s="19"/>
      <c r="C271" s="19"/>
      <c r="D271" s="18"/>
      <c r="E271" s="15"/>
      <c r="F271" s="59"/>
    </row>
    <row r="272" spans="1:6" x14ac:dyDescent="0.35">
      <c r="A272" s="32">
        <v>268</v>
      </c>
      <c r="B272" s="19"/>
      <c r="C272" s="19"/>
      <c r="D272" s="18"/>
      <c r="E272" s="15"/>
      <c r="F272" s="59"/>
    </row>
    <row r="273" spans="1:6" x14ac:dyDescent="0.35">
      <c r="A273" s="32">
        <v>269</v>
      </c>
      <c r="B273" s="19"/>
      <c r="C273" s="19"/>
      <c r="D273" s="18"/>
      <c r="E273" s="15"/>
      <c r="F273" s="59"/>
    </row>
    <row r="274" spans="1:6" x14ac:dyDescent="0.35">
      <c r="A274" s="32">
        <v>270</v>
      </c>
      <c r="B274" s="19"/>
      <c r="C274" s="19"/>
      <c r="D274" s="18"/>
      <c r="E274" s="15"/>
      <c r="F274" s="59"/>
    </row>
    <row r="275" spans="1:6" x14ac:dyDescent="0.35">
      <c r="A275" s="32">
        <v>271</v>
      </c>
      <c r="B275" s="19"/>
      <c r="C275" s="19"/>
      <c r="D275" s="18"/>
      <c r="E275" s="15"/>
      <c r="F275" s="59"/>
    </row>
    <row r="276" spans="1:6" x14ac:dyDescent="0.35">
      <c r="A276" s="32">
        <v>272</v>
      </c>
      <c r="B276" s="19"/>
      <c r="C276" s="19"/>
      <c r="D276" s="18"/>
      <c r="E276" s="16"/>
      <c r="F276" s="59"/>
    </row>
    <row r="277" spans="1:6" x14ac:dyDescent="0.35">
      <c r="A277" s="32">
        <v>273</v>
      </c>
      <c r="B277" s="19"/>
      <c r="C277" s="19"/>
      <c r="D277" s="18"/>
      <c r="E277" s="15"/>
      <c r="F277" s="59"/>
    </row>
    <row r="278" spans="1:6" x14ac:dyDescent="0.35">
      <c r="A278" s="32">
        <v>274</v>
      </c>
      <c r="B278" s="19"/>
      <c r="C278" s="19"/>
      <c r="D278" s="18"/>
      <c r="E278" s="15"/>
      <c r="F278" s="59"/>
    </row>
    <row r="279" spans="1:6" x14ac:dyDescent="0.35">
      <c r="A279" s="32">
        <v>275</v>
      </c>
      <c r="B279" s="19"/>
      <c r="C279" s="19"/>
      <c r="D279" s="18"/>
      <c r="E279" s="15"/>
      <c r="F279" s="59"/>
    </row>
    <row r="280" spans="1:6" x14ac:dyDescent="0.35">
      <c r="A280" s="32">
        <v>276</v>
      </c>
      <c r="B280" s="19"/>
      <c r="C280" s="19"/>
      <c r="D280" s="18"/>
      <c r="E280" s="15"/>
      <c r="F280" s="59"/>
    </row>
    <row r="281" spans="1:6" x14ac:dyDescent="0.35">
      <c r="A281" s="32">
        <v>277</v>
      </c>
      <c r="B281" s="19"/>
      <c r="C281" s="19"/>
      <c r="D281" s="18"/>
      <c r="E281" s="15"/>
      <c r="F281" s="59"/>
    </row>
    <row r="282" spans="1:6" x14ac:dyDescent="0.35">
      <c r="A282" s="32">
        <v>278</v>
      </c>
      <c r="B282" s="19"/>
      <c r="C282" s="19"/>
      <c r="D282" s="18"/>
      <c r="E282" s="15"/>
      <c r="F282" s="59"/>
    </row>
    <row r="283" spans="1:6" x14ac:dyDescent="0.35">
      <c r="A283" s="32">
        <v>279</v>
      </c>
      <c r="B283" s="19"/>
      <c r="C283" s="19"/>
      <c r="D283" s="18"/>
      <c r="E283" s="15"/>
      <c r="F283" s="59"/>
    </row>
    <row r="284" spans="1:6" x14ac:dyDescent="0.35">
      <c r="A284" s="32">
        <v>280</v>
      </c>
      <c r="B284" s="19"/>
      <c r="C284" s="19"/>
      <c r="D284" s="18"/>
      <c r="E284" s="15"/>
      <c r="F284" s="59"/>
    </row>
    <row r="285" spans="1:6" x14ac:dyDescent="0.35">
      <c r="A285" s="32">
        <v>281</v>
      </c>
      <c r="B285" s="19"/>
      <c r="C285" s="19"/>
      <c r="D285" s="18"/>
      <c r="E285" s="15"/>
      <c r="F285" s="59"/>
    </row>
    <row r="286" spans="1:6" x14ac:dyDescent="0.35">
      <c r="A286" s="32">
        <v>282</v>
      </c>
      <c r="B286" s="19"/>
      <c r="C286" s="19"/>
      <c r="D286" s="18"/>
      <c r="E286" s="15"/>
      <c r="F286" s="59"/>
    </row>
    <row r="287" spans="1:6" x14ac:dyDescent="0.35">
      <c r="A287" s="32">
        <v>283</v>
      </c>
      <c r="B287" s="19"/>
      <c r="C287" s="19"/>
      <c r="D287" s="18"/>
      <c r="E287" s="15"/>
      <c r="F287" s="59"/>
    </row>
    <row r="288" spans="1:6" x14ac:dyDescent="0.35">
      <c r="A288" s="32">
        <v>284</v>
      </c>
      <c r="B288" s="19"/>
      <c r="C288" s="19"/>
      <c r="D288" s="18"/>
      <c r="E288" s="15"/>
      <c r="F288" s="59"/>
    </row>
    <row r="289" spans="1:6" x14ac:dyDescent="0.35">
      <c r="A289" s="32">
        <v>285</v>
      </c>
      <c r="B289" s="19"/>
      <c r="C289" s="19"/>
      <c r="D289" s="18"/>
      <c r="E289" s="15"/>
      <c r="F289" s="59"/>
    </row>
    <row r="290" spans="1:6" x14ac:dyDescent="0.35">
      <c r="A290" s="32">
        <v>286</v>
      </c>
      <c r="B290" s="19"/>
      <c r="C290" s="19"/>
      <c r="D290" s="18"/>
      <c r="E290" s="15"/>
      <c r="F290" s="59"/>
    </row>
    <row r="291" spans="1:6" x14ac:dyDescent="0.35">
      <c r="A291" s="32">
        <v>287</v>
      </c>
      <c r="B291" s="19"/>
      <c r="C291" s="19"/>
      <c r="D291" s="18"/>
      <c r="E291" s="15"/>
      <c r="F291" s="59"/>
    </row>
    <row r="292" spans="1:6" x14ac:dyDescent="0.35">
      <c r="A292" s="32">
        <v>288</v>
      </c>
      <c r="B292" s="19"/>
      <c r="C292" s="19"/>
      <c r="D292" s="18"/>
      <c r="E292" s="15"/>
      <c r="F292" s="59"/>
    </row>
    <row r="293" spans="1:6" x14ac:dyDescent="0.35">
      <c r="A293" s="32">
        <v>289</v>
      </c>
      <c r="B293" s="19"/>
      <c r="C293" s="19"/>
      <c r="D293" s="18"/>
      <c r="E293" s="15"/>
      <c r="F293" s="59"/>
    </row>
    <row r="294" spans="1:6" x14ac:dyDescent="0.35">
      <c r="A294" s="32">
        <v>290</v>
      </c>
      <c r="B294" s="19"/>
      <c r="C294" s="19"/>
      <c r="D294" s="18"/>
      <c r="E294" s="15"/>
      <c r="F294" s="59"/>
    </row>
    <row r="295" spans="1:6" x14ac:dyDescent="0.35">
      <c r="A295" s="32">
        <v>291</v>
      </c>
      <c r="B295" s="19"/>
      <c r="C295" s="19"/>
      <c r="D295" s="18"/>
      <c r="E295" s="15"/>
      <c r="F295" s="59"/>
    </row>
    <row r="296" spans="1:6" x14ac:dyDescent="0.35">
      <c r="A296" s="32">
        <v>292</v>
      </c>
      <c r="B296" s="19"/>
      <c r="C296" s="19"/>
      <c r="D296" s="18"/>
      <c r="E296" s="15"/>
      <c r="F296" s="59"/>
    </row>
    <row r="297" spans="1:6" x14ac:dyDescent="0.35">
      <c r="A297" s="32">
        <v>293</v>
      </c>
      <c r="B297" s="19"/>
      <c r="C297" s="19"/>
      <c r="D297" s="18"/>
      <c r="E297" s="15"/>
      <c r="F297" s="59"/>
    </row>
    <row r="298" spans="1:6" x14ac:dyDescent="0.35">
      <c r="A298" s="32">
        <v>294</v>
      </c>
      <c r="B298" s="19"/>
      <c r="C298" s="19"/>
      <c r="D298" s="18"/>
      <c r="E298" s="15"/>
      <c r="F298" s="59"/>
    </row>
    <row r="299" spans="1:6" x14ac:dyDescent="0.35">
      <c r="A299" s="32">
        <v>295</v>
      </c>
      <c r="B299" s="19"/>
      <c r="C299" s="19"/>
      <c r="D299" s="18"/>
      <c r="E299" s="15"/>
      <c r="F299" s="59"/>
    </row>
    <row r="300" spans="1:6" x14ac:dyDescent="0.35">
      <c r="A300" s="32">
        <v>296</v>
      </c>
      <c r="B300" s="19"/>
      <c r="C300" s="19"/>
      <c r="D300" s="18"/>
      <c r="E300" s="15"/>
      <c r="F300" s="59"/>
    </row>
    <row r="301" spans="1:6" x14ac:dyDescent="0.35">
      <c r="A301" s="32">
        <v>297</v>
      </c>
      <c r="B301" s="19"/>
      <c r="C301" s="19"/>
      <c r="D301" s="18"/>
      <c r="E301" s="15"/>
      <c r="F301" s="59"/>
    </row>
    <row r="302" spans="1:6" x14ac:dyDescent="0.35">
      <c r="A302" s="32">
        <v>298</v>
      </c>
      <c r="B302" s="19"/>
      <c r="C302" s="19"/>
      <c r="D302" s="18"/>
      <c r="E302" s="15"/>
      <c r="F302" s="59"/>
    </row>
    <row r="303" spans="1:6" x14ac:dyDescent="0.35">
      <c r="A303" s="32">
        <v>299</v>
      </c>
      <c r="B303" s="19"/>
      <c r="C303" s="19"/>
      <c r="D303" s="18"/>
      <c r="E303" s="15"/>
      <c r="F303" s="59"/>
    </row>
    <row r="304" spans="1:6" x14ac:dyDescent="0.35">
      <c r="A304" s="32">
        <v>300</v>
      </c>
      <c r="B304" s="19"/>
      <c r="C304" s="19"/>
      <c r="D304" s="18"/>
      <c r="E304" s="15"/>
      <c r="F304" s="59"/>
    </row>
    <row r="305" spans="1:6" x14ac:dyDescent="0.35">
      <c r="A305" s="32">
        <v>301</v>
      </c>
      <c r="B305" s="19"/>
      <c r="C305" s="19"/>
      <c r="D305" s="18"/>
      <c r="E305" s="15"/>
      <c r="F305" s="59"/>
    </row>
    <row r="306" spans="1:6" x14ac:dyDescent="0.35">
      <c r="A306" s="32">
        <v>302</v>
      </c>
      <c r="B306" s="19"/>
      <c r="C306" s="19"/>
      <c r="D306" s="18"/>
      <c r="E306" s="15"/>
      <c r="F306" s="59"/>
    </row>
    <row r="307" spans="1:6" x14ac:dyDescent="0.35">
      <c r="A307" s="32">
        <v>303</v>
      </c>
      <c r="B307" s="19"/>
      <c r="C307" s="19"/>
      <c r="D307" s="18"/>
      <c r="E307" s="15"/>
      <c r="F307" s="59"/>
    </row>
    <row r="308" spans="1:6" x14ac:dyDescent="0.35">
      <c r="A308" s="32">
        <v>304</v>
      </c>
      <c r="B308" s="19"/>
      <c r="C308" s="19"/>
      <c r="D308" s="18"/>
      <c r="E308" s="15"/>
      <c r="F308" s="59"/>
    </row>
    <row r="309" spans="1:6" x14ac:dyDescent="0.35">
      <c r="A309" s="32">
        <v>305</v>
      </c>
      <c r="B309" s="19"/>
      <c r="C309" s="19"/>
      <c r="D309" s="18"/>
      <c r="E309" s="15"/>
      <c r="F309" s="59"/>
    </row>
    <row r="310" spans="1:6" x14ac:dyDescent="0.35">
      <c r="A310" s="32">
        <v>306</v>
      </c>
      <c r="B310" s="19"/>
      <c r="C310" s="19"/>
      <c r="D310" s="18"/>
      <c r="E310" s="15"/>
      <c r="F310" s="59"/>
    </row>
    <row r="311" spans="1:6" x14ac:dyDescent="0.35">
      <c r="A311" s="32">
        <v>307</v>
      </c>
      <c r="B311" s="19"/>
      <c r="C311" s="19"/>
      <c r="D311" s="18"/>
      <c r="E311" s="15"/>
      <c r="F311" s="59"/>
    </row>
    <row r="312" spans="1:6" x14ac:dyDescent="0.35">
      <c r="A312" s="32">
        <v>308</v>
      </c>
      <c r="B312" s="19"/>
      <c r="C312" s="19"/>
      <c r="D312" s="18"/>
      <c r="E312" s="15"/>
      <c r="F312" s="59"/>
    </row>
    <row r="313" spans="1:6" x14ac:dyDescent="0.35">
      <c r="A313" s="32">
        <v>309</v>
      </c>
      <c r="B313" s="19"/>
      <c r="C313" s="19"/>
      <c r="D313" s="18"/>
      <c r="E313" s="15"/>
      <c r="F313" s="59"/>
    </row>
    <row r="314" spans="1:6" x14ac:dyDescent="0.35">
      <c r="A314" s="32">
        <v>310</v>
      </c>
      <c r="B314" s="19"/>
      <c r="C314" s="19"/>
      <c r="D314" s="18"/>
      <c r="E314" s="15"/>
      <c r="F314" s="59"/>
    </row>
    <row r="315" spans="1:6" x14ac:dyDescent="0.35">
      <c r="A315" s="32">
        <v>311</v>
      </c>
      <c r="B315" s="19"/>
      <c r="C315" s="19"/>
      <c r="D315" s="18"/>
      <c r="E315" s="15"/>
      <c r="F315" s="59"/>
    </row>
    <row r="316" spans="1:6" x14ac:dyDescent="0.35">
      <c r="A316" s="32">
        <v>312</v>
      </c>
      <c r="B316" s="19"/>
      <c r="C316" s="19"/>
      <c r="D316" s="18"/>
      <c r="E316" s="15"/>
      <c r="F316" s="59"/>
    </row>
    <row r="317" spans="1:6" x14ac:dyDescent="0.35">
      <c r="A317" s="32">
        <v>313</v>
      </c>
      <c r="B317" s="19"/>
      <c r="C317" s="19"/>
      <c r="D317" s="18"/>
      <c r="E317" s="15"/>
      <c r="F317" s="59"/>
    </row>
    <row r="318" spans="1:6" x14ac:dyDescent="0.35">
      <c r="A318" s="32">
        <v>314</v>
      </c>
      <c r="B318" s="19"/>
      <c r="C318" s="19"/>
      <c r="D318" s="18"/>
      <c r="E318" s="15"/>
      <c r="F318" s="59"/>
    </row>
    <row r="319" spans="1:6" x14ac:dyDescent="0.35">
      <c r="A319" s="32">
        <v>315</v>
      </c>
      <c r="B319" s="19"/>
      <c r="C319" s="19"/>
      <c r="D319" s="18"/>
      <c r="E319" s="15"/>
      <c r="F319" s="59"/>
    </row>
    <row r="320" spans="1:6" x14ac:dyDescent="0.35">
      <c r="A320" s="32">
        <v>316</v>
      </c>
      <c r="B320" s="19"/>
      <c r="C320" s="19"/>
      <c r="D320" s="18"/>
      <c r="E320" s="15"/>
      <c r="F320" s="59"/>
    </row>
    <row r="321" spans="1:6" x14ac:dyDescent="0.35">
      <c r="A321" s="32">
        <v>317</v>
      </c>
      <c r="B321" s="19"/>
      <c r="C321" s="19"/>
      <c r="D321" s="18"/>
      <c r="E321" s="15"/>
      <c r="F321" s="59"/>
    </row>
    <row r="322" spans="1:6" x14ac:dyDescent="0.35">
      <c r="A322" s="32">
        <v>318</v>
      </c>
      <c r="B322" s="19"/>
      <c r="C322" s="19"/>
      <c r="D322" s="18"/>
      <c r="E322" s="15"/>
      <c r="F322" s="59"/>
    </row>
    <row r="323" spans="1:6" x14ac:dyDescent="0.35">
      <c r="A323" s="32">
        <v>319</v>
      </c>
      <c r="B323" s="19"/>
      <c r="C323" s="19"/>
      <c r="D323" s="18"/>
      <c r="E323" s="15"/>
      <c r="F323" s="59"/>
    </row>
    <row r="324" spans="1:6" x14ac:dyDescent="0.35">
      <c r="A324" s="32">
        <v>320</v>
      </c>
      <c r="B324" s="19"/>
      <c r="C324" s="19"/>
      <c r="D324" s="18"/>
      <c r="E324" s="15"/>
      <c r="F324" s="59"/>
    </row>
    <row r="325" spans="1:6" x14ac:dyDescent="0.35">
      <c r="A325" s="32">
        <v>321</v>
      </c>
      <c r="B325" s="19"/>
      <c r="C325" s="19"/>
      <c r="D325" s="18"/>
      <c r="E325" s="15"/>
      <c r="F325" s="59"/>
    </row>
    <row r="326" spans="1:6" x14ac:dyDescent="0.35">
      <c r="A326" s="32">
        <v>322</v>
      </c>
      <c r="B326" s="19"/>
      <c r="C326" s="19"/>
      <c r="D326" s="18"/>
      <c r="E326" s="15"/>
      <c r="F326" s="59"/>
    </row>
    <row r="327" spans="1:6" x14ac:dyDescent="0.35">
      <c r="A327" s="32">
        <v>323</v>
      </c>
      <c r="B327" s="19"/>
      <c r="C327" s="19"/>
      <c r="D327" s="18"/>
      <c r="E327" s="15"/>
      <c r="F327" s="59"/>
    </row>
    <row r="328" spans="1:6" x14ac:dyDescent="0.35">
      <c r="A328" s="32">
        <v>324</v>
      </c>
      <c r="B328" s="19"/>
      <c r="C328" s="19"/>
      <c r="D328" s="18"/>
      <c r="E328" s="15"/>
      <c r="F328" s="59"/>
    </row>
    <row r="329" spans="1:6" x14ac:dyDescent="0.35">
      <c r="A329" s="32">
        <v>325</v>
      </c>
      <c r="B329" s="19"/>
      <c r="C329" s="19"/>
      <c r="D329" s="18"/>
      <c r="E329" s="15"/>
      <c r="F329" s="59"/>
    </row>
    <row r="330" spans="1:6" x14ac:dyDescent="0.35">
      <c r="A330" s="32">
        <v>326</v>
      </c>
      <c r="B330" s="19"/>
      <c r="C330" s="19"/>
      <c r="D330" s="17"/>
      <c r="E330" s="15"/>
      <c r="F330" s="59"/>
    </row>
    <row r="331" spans="1:6" x14ac:dyDescent="0.35">
      <c r="A331" s="32">
        <v>327</v>
      </c>
      <c r="B331" s="19"/>
      <c r="C331" s="19"/>
      <c r="D331" s="17"/>
      <c r="E331" s="15"/>
      <c r="F331" s="59"/>
    </row>
    <row r="332" spans="1:6" x14ac:dyDescent="0.35">
      <c r="A332" s="32">
        <v>328</v>
      </c>
      <c r="B332" s="19"/>
      <c r="C332" s="19"/>
      <c r="D332" s="17"/>
      <c r="E332" s="15"/>
      <c r="F332" s="59"/>
    </row>
    <row r="333" spans="1:6" x14ac:dyDescent="0.35">
      <c r="A333" s="32">
        <v>329</v>
      </c>
      <c r="B333" s="19"/>
      <c r="C333" s="19"/>
      <c r="D333" s="17"/>
      <c r="E333" s="15"/>
      <c r="F333" s="59"/>
    </row>
    <row r="334" spans="1:6" x14ac:dyDescent="0.35">
      <c r="A334" s="32">
        <v>330</v>
      </c>
      <c r="B334" s="19"/>
      <c r="C334" s="19"/>
      <c r="D334" s="17"/>
      <c r="E334" s="15"/>
      <c r="F334" s="59"/>
    </row>
    <row r="335" spans="1:6" x14ac:dyDescent="0.35">
      <c r="A335" s="32">
        <v>331</v>
      </c>
      <c r="B335" s="19"/>
      <c r="C335" s="19"/>
      <c r="D335" s="17"/>
      <c r="E335" s="15"/>
      <c r="F335" s="59"/>
    </row>
    <row r="336" spans="1:6" x14ac:dyDescent="0.35">
      <c r="A336" s="32">
        <v>332</v>
      </c>
      <c r="B336" s="19"/>
      <c r="C336" s="19"/>
      <c r="D336" s="17"/>
      <c r="E336" s="15"/>
      <c r="F336" s="59"/>
    </row>
    <row r="337" spans="1:6" x14ac:dyDescent="0.35">
      <c r="A337" s="32">
        <v>333</v>
      </c>
      <c r="B337" s="19"/>
      <c r="C337" s="19"/>
      <c r="D337" s="17"/>
      <c r="E337" s="15"/>
      <c r="F337" s="59"/>
    </row>
    <row r="338" spans="1:6" x14ac:dyDescent="0.35">
      <c r="A338" s="32">
        <v>334</v>
      </c>
      <c r="B338" s="19"/>
      <c r="C338" s="19"/>
      <c r="D338" s="17"/>
      <c r="E338" s="15"/>
      <c r="F338" s="59"/>
    </row>
    <row r="339" spans="1:6" x14ac:dyDescent="0.35">
      <c r="A339" s="32">
        <v>335</v>
      </c>
      <c r="B339" s="19"/>
      <c r="C339" s="19"/>
      <c r="D339" s="17"/>
      <c r="E339" s="15"/>
      <c r="F339" s="59"/>
    </row>
    <row r="340" spans="1:6" x14ac:dyDescent="0.35">
      <c r="A340" s="32">
        <v>336</v>
      </c>
      <c r="B340" s="19"/>
      <c r="C340" s="19"/>
      <c r="D340" s="17"/>
      <c r="E340" s="15"/>
      <c r="F340" s="59"/>
    </row>
    <row r="341" spans="1:6" x14ac:dyDescent="0.35">
      <c r="A341" s="32">
        <v>337</v>
      </c>
      <c r="B341" s="19"/>
      <c r="C341" s="19"/>
      <c r="D341" s="17"/>
      <c r="E341" s="15"/>
      <c r="F341" s="59"/>
    </row>
    <row r="342" spans="1:6" x14ac:dyDescent="0.35">
      <c r="A342" s="32">
        <v>338</v>
      </c>
      <c r="B342" s="19"/>
      <c r="C342" s="19"/>
      <c r="D342" s="17"/>
      <c r="E342" s="15"/>
      <c r="F342" s="59"/>
    </row>
    <row r="343" spans="1:6" x14ac:dyDescent="0.35">
      <c r="A343" s="32">
        <v>339</v>
      </c>
      <c r="B343" s="19"/>
      <c r="C343" s="19"/>
      <c r="D343" s="17"/>
      <c r="E343" s="15"/>
      <c r="F343" s="59"/>
    </row>
    <row r="344" spans="1:6" x14ac:dyDescent="0.35">
      <c r="A344" s="32">
        <v>340</v>
      </c>
      <c r="B344" s="19"/>
      <c r="C344" s="19"/>
      <c r="D344" s="17"/>
      <c r="E344" s="15"/>
      <c r="F344" s="59"/>
    </row>
    <row r="345" spans="1:6" x14ac:dyDescent="0.35">
      <c r="A345" s="32">
        <v>341</v>
      </c>
      <c r="B345" s="19"/>
      <c r="C345" s="19"/>
      <c r="D345" s="17"/>
      <c r="E345" s="15"/>
      <c r="F345" s="59"/>
    </row>
    <row r="346" spans="1:6" x14ac:dyDescent="0.35">
      <c r="A346" s="32">
        <v>342</v>
      </c>
      <c r="B346" s="19"/>
      <c r="C346" s="19"/>
      <c r="D346" s="19"/>
      <c r="E346" s="15"/>
      <c r="F346" s="59"/>
    </row>
    <row r="347" spans="1:6" x14ac:dyDescent="0.35">
      <c r="A347" s="32">
        <v>343</v>
      </c>
      <c r="B347" s="19"/>
      <c r="C347" s="19"/>
      <c r="D347" s="19"/>
      <c r="E347" s="15"/>
      <c r="F347" s="59"/>
    </row>
    <row r="348" spans="1:6" x14ac:dyDescent="0.35">
      <c r="A348" s="32">
        <v>344</v>
      </c>
      <c r="B348" s="19"/>
      <c r="C348" s="19"/>
      <c r="D348" s="19"/>
      <c r="E348" s="15"/>
      <c r="F348" s="59"/>
    </row>
    <row r="349" spans="1:6" x14ac:dyDescent="0.35">
      <c r="A349" s="32">
        <v>345</v>
      </c>
      <c r="B349" s="19"/>
      <c r="C349" s="19"/>
      <c r="D349" s="19"/>
      <c r="E349" s="15"/>
      <c r="F349" s="59"/>
    </row>
    <row r="350" spans="1:6" x14ac:dyDescent="0.35">
      <c r="A350" s="32">
        <v>346</v>
      </c>
      <c r="B350" s="19"/>
      <c r="C350" s="19"/>
      <c r="D350" s="19"/>
      <c r="E350" s="15"/>
      <c r="F350" s="59"/>
    </row>
    <row r="351" spans="1:6" x14ac:dyDescent="0.35">
      <c r="A351" s="32">
        <v>347</v>
      </c>
      <c r="B351" s="19"/>
      <c r="C351" s="19"/>
      <c r="D351" s="19"/>
      <c r="E351" s="15"/>
      <c r="F351" s="59"/>
    </row>
    <row r="352" spans="1:6" x14ac:dyDescent="0.35">
      <c r="A352" s="32">
        <v>348</v>
      </c>
      <c r="B352" s="19"/>
      <c r="C352" s="19"/>
      <c r="D352" s="19"/>
      <c r="E352" s="15"/>
      <c r="F352" s="59"/>
    </row>
    <row r="353" spans="1:6" x14ac:dyDescent="0.35">
      <c r="A353" s="32">
        <v>349</v>
      </c>
      <c r="B353" s="19"/>
      <c r="C353" s="19"/>
      <c r="D353" s="19"/>
      <c r="E353" s="15"/>
      <c r="F353" s="59"/>
    </row>
    <row r="354" spans="1:6" x14ac:dyDescent="0.35">
      <c r="A354" s="32">
        <v>350</v>
      </c>
      <c r="B354" s="19"/>
      <c r="C354" s="19"/>
      <c r="D354" s="19"/>
      <c r="E354" s="15"/>
      <c r="F354" s="59"/>
    </row>
    <row r="355" spans="1:6" x14ac:dyDescent="0.35">
      <c r="A355" s="32">
        <v>351</v>
      </c>
      <c r="B355" s="19"/>
      <c r="C355" s="19"/>
      <c r="D355" s="19"/>
      <c r="E355" s="15"/>
      <c r="F355" s="59"/>
    </row>
    <row r="356" spans="1:6" x14ac:dyDescent="0.35">
      <c r="A356" s="32">
        <v>352</v>
      </c>
      <c r="B356" s="19"/>
      <c r="C356" s="19"/>
      <c r="D356" s="19"/>
      <c r="E356" s="15"/>
      <c r="F356" s="59"/>
    </row>
    <row r="357" spans="1:6" x14ac:dyDescent="0.35">
      <c r="A357" s="32">
        <v>353</v>
      </c>
      <c r="B357" s="19"/>
      <c r="C357" s="19"/>
      <c r="D357" s="19"/>
      <c r="E357" s="15"/>
      <c r="F357" s="59"/>
    </row>
    <row r="358" spans="1:6" x14ac:dyDescent="0.35">
      <c r="A358" s="32">
        <v>354</v>
      </c>
      <c r="B358" s="19"/>
      <c r="C358" s="19"/>
      <c r="D358" s="19"/>
      <c r="E358" s="15"/>
      <c r="F358" s="59"/>
    </row>
    <row r="359" spans="1:6" x14ac:dyDescent="0.35">
      <c r="A359" s="32">
        <v>355</v>
      </c>
      <c r="B359" s="19"/>
      <c r="C359" s="19"/>
      <c r="D359" s="19"/>
      <c r="E359" s="15"/>
      <c r="F359" s="59"/>
    </row>
    <row r="360" spans="1:6" x14ac:dyDescent="0.35">
      <c r="A360" s="32">
        <v>356</v>
      </c>
      <c r="B360" s="19"/>
      <c r="C360" s="19"/>
      <c r="D360" s="19"/>
      <c r="E360" s="15"/>
      <c r="F360" s="59"/>
    </row>
    <row r="361" spans="1:6" x14ac:dyDescent="0.35">
      <c r="A361" s="32">
        <v>357</v>
      </c>
      <c r="B361" s="19"/>
      <c r="C361" s="19"/>
      <c r="D361" s="19"/>
      <c r="E361" s="15"/>
      <c r="F361" s="59"/>
    </row>
    <row r="362" spans="1:6" x14ac:dyDescent="0.35">
      <c r="A362" s="32">
        <v>358</v>
      </c>
      <c r="B362" s="19"/>
      <c r="C362" s="19"/>
      <c r="D362" s="19"/>
      <c r="E362" s="15"/>
      <c r="F362" s="59"/>
    </row>
    <row r="363" spans="1:6" x14ac:dyDescent="0.35">
      <c r="A363" s="32">
        <v>359</v>
      </c>
      <c r="B363" s="19"/>
      <c r="C363" s="19"/>
      <c r="D363" s="19"/>
      <c r="E363" s="15"/>
      <c r="F363" s="59"/>
    </row>
    <row r="364" spans="1:6" x14ac:dyDescent="0.35">
      <c r="A364" s="32">
        <v>360</v>
      </c>
      <c r="B364" s="19"/>
      <c r="C364" s="19"/>
      <c r="D364" s="19"/>
      <c r="E364" s="15"/>
      <c r="F364" s="59"/>
    </row>
    <row r="365" spans="1:6" x14ac:dyDescent="0.35">
      <c r="A365" s="32">
        <v>361</v>
      </c>
      <c r="B365" s="19"/>
      <c r="C365" s="19"/>
      <c r="D365" s="19"/>
      <c r="E365" s="15"/>
      <c r="F365" s="59"/>
    </row>
    <row r="366" spans="1:6" x14ac:dyDescent="0.35">
      <c r="A366" s="32">
        <v>362</v>
      </c>
      <c r="B366" s="19"/>
      <c r="C366" s="19"/>
      <c r="D366" s="19"/>
      <c r="E366" s="15"/>
      <c r="F366" s="59"/>
    </row>
    <row r="367" spans="1:6" x14ac:dyDescent="0.35">
      <c r="A367" s="32">
        <v>363</v>
      </c>
      <c r="B367" s="19"/>
      <c r="C367" s="19"/>
      <c r="D367" s="19"/>
      <c r="E367" s="15"/>
      <c r="F367" s="59"/>
    </row>
    <row r="368" spans="1:6" x14ac:dyDescent="0.35">
      <c r="A368" s="32">
        <v>364</v>
      </c>
      <c r="B368" s="19"/>
      <c r="C368" s="19"/>
      <c r="D368" s="19"/>
      <c r="E368" s="15"/>
      <c r="F368" s="59"/>
    </row>
    <row r="369" spans="1:6" x14ac:dyDescent="0.35">
      <c r="A369" s="32">
        <v>365</v>
      </c>
      <c r="B369" s="19"/>
      <c r="C369" s="19"/>
      <c r="D369" s="19"/>
      <c r="E369" s="15"/>
      <c r="F369" s="59"/>
    </row>
    <row r="370" spans="1:6" x14ac:dyDescent="0.35">
      <c r="A370" s="32">
        <v>366</v>
      </c>
      <c r="B370" s="19"/>
      <c r="C370" s="19"/>
      <c r="D370" s="19"/>
      <c r="E370" s="15"/>
      <c r="F370" s="59"/>
    </row>
    <row r="371" spans="1:6" x14ac:dyDescent="0.35">
      <c r="A371" s="32">
        <v>367</v>
      </c>
      <c r="B371" s="19"/>
      <c r="C371" s="19"/>
      <c r="D371" s="19"/>
      <c r="E371" s="15"/>
      <c r="F371" s="59"/>
    </row>
    <row r="372" spans="1:6" x14ac:dyDescent="0.35">
      <c r="A372" s="32">
        <v>368</v>
      </c>
      <c r="B372" s="19"/>
      <c r="C372" s="19"/>
      <c r="D372" s="19"/>
      <c r="E372" s="15"/>
      <c r="F372" s="59"/>
    </row>
    <row r="373" spans="1:6" x14ac:dyDescent="0.35">
      <c r="A373" s="32">
        <v>369</v>
      </c>
      <c r="B373" s="19"/>
      <c r="C373" s="19"/>
      <c r="D373" s="19"/>
      <c r="E373" s="15"/>
      <c r="F373" s="59"/>
    </row>
    <row r="374" spans="1:6" x14ac:dyDescent="0.35">
      <c r="A374" s="32">
        <v>370</v>
      </c>
      <c r="B374" s="19"/>
      <c r="C374" s="19"/>
      <c r="D374" s="19"/>
      <c r="E374" s="15"/>
      <c r="F374" s="59"/>
    </row>
    <row r="375" spans="1:6" x14ac:dyDescent="0.35">
      <c r="A375" s="32">
        <v>371</v>
      </c>
      <c r="B375" s="19"/>
      <c r="C375" s="19"/>
      <c r="D375" s="19"/>
      <c r="E375" s="15"/>
      <c r="F375" s="59"/>
    </row>
    <row r="376" spans="1:6" x14ac:dyDescent="0.35">
      <c r="A376" s="32">
        <v>372</v>
      </c>
      <c r="B376" s="19"/>
      <c r="C376" s="19"/>
      <c r="D376" s="19"/>
      <c r="E376" s="15"/>
      <c r="F376" s="59"/>
    </row>
    <row r="377" spans="1:6" x14ac:dyDescent="0.35">
      <c r="A377" s="32">
        <v>373</v>
      </c>
      <c r="B377" s="19"/>
      <c r="C377" s="19"/>
      <c r="D377" s="19"/>
      <c r="E377" s="15"/>
      <c r="F377" s="59"/>
    </row>
    <row r="378" spans="1:6" x14ac:dyDescent="0.35">
      <c r="A378" s="32">
        <v>374</v>
      </c>
      <c r="B378" s="19"/>
      <c r="C378" s="19"/>
      <c r="D378" s="19"/>
      <c r="E378" s="15"/>
      <c r="F378" s="59"/>
    </row>
    <row r="379" spans="1:6" x14ac:dyDescent="0.35">
      <c r="A379" s="32">
        <v>375</v>
      </c>
      <c r="B379" s="19"/>
      <c r="C379" s="19"/>
      <c r="D379" s="19"/>
      <c r="E379" s="15"/>
      <c r="F379" s="59"/>
    </row>
    <row r="380" spans="1:6" x14ac:dyDescent="0.35">
      <c r="A380" s="32">
        <v>376</v>
      </c>
      <c r="B380" s="19"/>
      <c r="C380" s="19"/>
      <c r="D380" s="19"/>
      <c r="E380" s="15"/>
      <c r="F380" s="59"/>
    </row>
    <row r="381" spans="1:6" x14ac:dyDescent="0.35">
      <c r="A381" s="32">
        <v>377</v>
      </c>
      <c r="B381" s="19"/>
      <c r="C381" s="19"/>
      <c r="D381" s="19"/>
      <c r="E381" s="15"/>
      <c r="F381" s="59"/>
    </row>
    <row r="382" spans="1:6" x14ac:dyDescent="0.35">
      <c r="A382" s="32">
        <v>378</v>
      </c>
      <c r="B382" s="19"/>
      <c r="C382" s="19"/>
      <c r="D382" s="19"/>
      <c r="E382" s="15"/>
      <c r="F382" s="59"/>
    </row>
    <row r="383" spans="1:6" x14ac:dyDescent="0.35">
      <c r="A383" s="32">
        <v>379</v>
      </c>
      <c r="B383" s="19"/>
      <c r="C383" s="19"/>
      <c r="D383" s="19"/>
      <c r="E383" s="15"/>
      <c r="F383" s="59"/>
    </row>
    <row r="384" spans="1:6" x14ac:dyDescent="0.35">
      <c r="A384" s="32">
        <v>380</v>
      </c>
      <c r="B384" s="19"/>
      <c r="C384" s="19"/>
      <c r="D384" s="19"/>
      <c r="E384" s="15"/>
      <c r="F384" s="59"/>
    </row>
    <row r="385" spans="1:6" x14ac:dyDescent="0.35">
      <c r="A385" s="32">
        <v>381</v>
      </c>
      <c r="B385" s="19"/>
      <c r="C385" s="19"/>
      <c r="D385" s="19"/>
      <c r="E385" s="15"/>
      <c r="F385" s="59"/>
    </row>
    <row r="386" spans="1:6" x14ac:dyDescent="0.35">
      <c r="A386" s="32">
        <v>382</v>
      </c>
      <c r="B386" s="19"/>
      <c r="C386" s="19"/>
      <c r="D386" s="19"/>
      <c r="E386" s="15"/>
      <c r="F386" s="59"/>
    </row>
    <row r="387" spans="1:6" x14ac:dyDescent="0.35">
      <c r="A387" s="32">
        <v>383</v>
      </c>
      <c r="B387" s="19"/>
      <c r="C387" s="19"/>
      <c r="D387" s="19"/>
      <c r="E387" s="15"/>
      <c r="F387" s="59"/>
    </row>
    <row r="388" spans="1:6" x14ac:dyDescent="0.35">
      <c r="A388" s="32">
        <v>384</v>
      </c>
      <c r="B388" s="19"/>
      <c r="C388" s="19"/>
      <c r="D388" s="19"/>
      <c r="E388" s="15"/>
      <c r="F388" s="59"/>
    </row>
    <row r="389" spans="1:6" x14ac:dyDescent="0.35">
      <c r="A389" s="32">
        <v>385</v>
      </c>
      <c r="B389" s="19"/>
      <c r="C389" s="19"/>
      <c r="D389" s="19"/>
      <c r="E389" s="15"/>
      <c r="F389" s="59"/>
    </row>
    <row r="390" spans="1:6" x14ac:dyDescent="0.35">
      <c r="A390" s="32">
        <v>386</v>
      </c>
      <c r="B390" s="19"/>
      <c r="C390" s="19"/>
      <c r="D390" s="19"/>
      <c r="E390" s="15"/>
      <c r="F390" s="59"/>
    </row>
    <row r="391" spans="1:6" x14ac:dyDescent="0.35">
      <c r="A391" s="32">
        <v>387</v>
      </c>
      <c r="B391" s="19"/>
      <c r="C391" s="19"/>
      <c r="D391" s="19"/>
      <c r="E391" s="15"/>
      <c r="F391" s="59"/>
    </row>
    <row r="392" spans="1:6" x14ac:dyDescent="0.35">
      <c r="A392" s="32">
        <v>388</v>
      </c>
      <c r="B392" s="19"/>
      <c r="C392" s="19"/>
      <c r="D392" s="19"/>
      <c r="E392" s="15"/>
      <c r="F392" s="59"/>
    </row>
    <row r="393" spans="1:6" x14ac:dyDescent="0.35">
      <c r="A393" s="32">
        <v>389</v>
      </c>
      <c r="B393" s="19"/>
      <c r="C393" s="19"/>
      <c r="D393" s="19"/>
      <c r="E393" s="15"/>
      <c r="F393" s="59"/>
    </row>
    <row r="394" spans="1:6" x14ac:dyDescent="0.35">
      <c r="A394" s="32">
        <v>390</v>
      </c>
      <c r="B394" s="19"/>
      <c r="C394" s="19"/>
      <c r="D394" s="19"/>
      <c r="E394" s="15"/>
      <c r="F394" s="59"/>
    </row>
    <row r="395" spans="1:6" x14ac:dyDescent="0.35">
      <c r="A395" s="32">
        <v>391</v>
      </c>
      <c r="B395" s="19"/>
      <c r="C395" s="19"/>
      <c r="D395" s="19"/>
      <c r="E395" s="15"/>
      <c r="F395" s="59"/>
    </row>
    <row r="396" spans="1:6" x14ac:dyDescent="0.35">
      <c r="A396" s="32">
        <v>392</v>
      </c>
      <c r="B396" s="19"/>
      <c r="C396" s="19"/>
      <c r="D396" s="19"/>
      <c r="E396" s="15"/>
      <c r="F396" s="59"/>
    </row>
    <row r="397" spans="1:6" x14ac:dyDescent="0.35">
      <c r="A397" s="32">
        <v>393</v>
      </c>
      <c r="B397" s="19"/>
      <c r="C397" s="19"/>
      <c r="D397" s="19"/>
      <c r="E397" s="15"/>
      <c r="F397" s="59"/>
    </row>
    <row r="398" spans="1:6" x14ac:dyDescent="0.35">
      <c r="A398" s="32">
        <v>394</v>
      </c>
      <c r="B398" s="19"/>
      <c r="C398" s="19"/>
      <c r="D398" s="19"/>
      <c r="E398" s="15"/>
      <c r="F398" s="59"/>
    </row>
    <row r="399" spans="1:6" x14ac:dyDescent="0.35">
      <c r="A399" s="32">
        <v>395</v>
      </c>
      <c r="B399" s="19"/>
      <c r="C399" s="19"/>
      <c r="D399" s="19"/>
      <c r="E399" s="15"/>
      <c r="F399" s="59"/>
    </row>
    <row r="400" spans="1:6" x14ac:dyDescent="0.35">
      <c r="A400" s="32">
        <v>396</v>
      </c>
      <c r="B400" s="19"/>
      <c r="C400" s="19"/>
      <c r="D400" s="19"/>
      <c r="E400" s="15"/>
      <c r="F400" s="59"/>
    </row>
    <row r="401" spans="1:6" x14ac:dyDescent="0.35">
      <c r="A401" s="32">
        <v>397</v>
      </c>
      <c r="B401" s="19"/>
      <c r="C401" s="19"/>
      <c r="D401" s="19"/>
      <c r="E401" s="15"/>
      <c r="F401" s="59"/>
    </row>
    <row r="402" spans="1:6" x14ac:dyDescent="0.35">
      <c r="A402" s="32">
        <v>398</v>
      </c>
      <c r="B402" s="19"/>
      <c r="C402" s="19"/>
      <c r="D402" s="19"/>
      <c r="E402" s="15"/>
      <c r="F402" s="59"/>
    </row>
    <row r="403" spans="1:6" x14ac:dyDescent="0.35">
      <c r="A403" s="32">
        <v>399</v>
      </c>
      <c r="B403" s="19"/>
      <c r="C403" s="19"/>
      <c r="D403" s="19"/>
      <c r="E403" s="15"/>
      <c r="F403" s="59"/>
    </row>
    <row r="404" spans="1:6" x14ac:dyDescent="0.35">
      <c r="A404" s="32">
        <v>400</v>
      </c>
      <c r="B404" s="19"/>
      <c r="C404" s="19"/>
      <c r="D404" s="19"/>
      <c r="E404" s="15"/>
      <c r="F404" s="59"/>
    </row>
    <row r="405" spans="1:6" x14ac:dyDescent="0.35">
      <c r="A405" s="32">
        <v>401</v>
      </c>
      <c r="B405" s="19"/>
      <c r="C405" s="19"/>
      <c r="D405" s="19"/>
      <c r="E405" s="15"/>
      <c r="F405" s="59"/>
    </row>
    <row r="406" spans="1:6" x14ac:dyDescent="0.35">
      <c r="A406" s="32">
        <v>402</v>
      </c>
      <c r="B406" s="19"/>
      <c r="C406" s="19"/>
      <c r="D406" s="19"/>
      <c r="E406" s="15"/>
      <c r="F406" s="59"/>
    </row>
    <row r="407" spans="1:6" x14ac:dyDescent="0.35">
      <c r="A407" s="32">
        <v>403</v>
      </c>
      <c r="B407" s="19"/>
      <c r="C407" s="19"/>
      <c r="D407" s="19"/>
      <c r="E407" s="15"/>
      <c r="F407" s="59"/>
    </row>
    <row r="408" spans="1:6" x14ac:dyDescent="0.35">
      <c r="A408" s="32">
        <v>404</v>
      </c>
      <c r="B408" s="19"/>
      <c r="C408" s="19"/>
      <c r="D408" s="19"/>
      <c r="E408" s="15"/>
      <c r="F408" s="59"/>
    </row>
    <row r="409" spans="1:6" x14ac:dyDescent="0.35">
      <c r="A409" s="32">
        <v>405</v>
      </c>
      <c r="B409" s="19"/>
      <c r="C409" s="19"/>
      <c r="D409" s="19"/>
      <c r="E409" s="15"/>
      <c r="F409" s="59"/>
    </row>
    <row r="410" spans="1:6" x14ac:dyDescent="0.35">
      <c r="A410" s="32">
        <v>406</v>
      </c>
      <c r="B410" s="19"/>
      <c r="C410" s="19"/>
      <c r="D410" s="19"/>
      <c r="E410" s="15"/>
      <c r="F410" s="59"/>
    </row>
    <row r="411" spans="1:6" x14ac:dyDescent="0.35">
      <c r="A411" s="32">
        <v>407</v>
      </c>
      <c r="B411" s="19"/>
      <c r="C411" s="19"/>
      <c r="D411" s="19"/>
      <c r="E411" s="15"/>
      <c r="F411" s="59"/>
    </row>
    <row r="412" spans="1:6" x14ac:dyDescent="0.35">
      <c r="A412" s="32">
        <v>408</v>
      </c>
      <c r="B412" s="19"/>
      <c r="C412" s="19"/>
      <c r="D412" s="19"/>
      <c r="E412" s="15"/>
      <c r="F412" s="59"/>
    </row>
    <row r="413" spans="1:6" x14ac:dyDescent="0.35">
      <c r="A413" s="32">
        <v>409</v>
      </c>
      <c r="B413" s="19"/>
      <c r="C413" s="19"/>
      <c r="D413" s="19"/>
      <c r="E413" s="15"/>
      <c r="F413" s="59"/>
    </row>
    <row r="414" spans="1:6" x14ac:dyDescent="0.35">
      <c r="A414" s="32">
        <v>410</v>
      </c>
      <c r="B414" s="19"/>
      <c r="C414" s="19"/>
      <c r="D414" s="19"/>
      <c r="E414" s="15"/>
      <c r="F414" s="59"/>
    </row>
    <row r="415" spans="1:6" x14ac:dyDescent="0.35">
      <c r="A415" s="32">
        <v>411</v>
      </c>
      <c r="B415" s="19"/>
      <c r="C415" s="19"/>
      <c r="D415" s="19"/>
      <c r="E415" s="15"/>
      <c r="F415" s="59"/>
    </row>
    <row r="416" spans="1:6" x14ac:dyDescent="0.35">
      <c r="A416" s="32">
        <v>412</v>
      </c>
      <c r="B416" s="19"/>
      <c r="C416" s="19"/>
      <c r="D416" s="19"/>
      <c r="E416" s="15"/>
      <c r="F416" s="59"/>
    </row>
    <row r="417" spans="1:6" x14ac:dyDescent="0.35">
      <c r="A417" s="32">
        <v>413</v>
      </c>
      <c r="B417" s="19"/>
      <c r="C417" s="19"/>
      <c r="D417" s="19"/>
      <c r="E417" s="15"/>
      <c r="F417" s="59"/>
    </row>
    <row r="418" spans="1:6" x14ac:dyDescent="0.35">
      <c r="A418" s="32">
        <v>414</v>
      </c>
      <c r="B418" s="19"/>
      <c r="C418" s="19"/>
      <c r="D418" s="19"/>
      <c r="E418" s="15"/>
      <c r="F418" s="59"/>
    </row>
    <row r="419" spans="1:6" x14ac:dyDescent="0.35">
      <c r="A419" s="32">
        <v>415</v>
      </c>
      <c r="B419" s="19"/>
      <c r="C419" s="19"/>
      <c r="D419" s="19"/>
      <c r="E419" s="15"/>
      <c r="F419" s="59"/>
    </row>
    <row r="420" spans="1:6" x14ac:dyDescent="0.35">
      <c r="A420" s="32">
        <v>416</v>
      </c>
      <c r="B420" s="19"/>
      <c r="C420" s="19"/>
      <c r="D420" s="19"/>
      <c r="E420" s="15"/>
      <c r="F420" s="59"/>
    </row>
    <row r="421" spans="1:6" x14ac:dyDescent="0.35">
      <c r="A421" s="32">
        <v>417</v>
      </c>
      <c r="B421" s="19"/>
      <c r="C421" s="19"/>
      <c r="D421" s="19"/>
      <c r="E421" s="15"/>
      <c r="F421" s="59"/>
    </row>
    <row r="422" spans="1:6" x14ac:dyDescent="0.35">
      <c r="A422" s="32">
        <v>418</v>
      </c>
      <c r="B422" s="19"/>
      <c r="C422" s="19"/>
      <c r="D422" s="19"/>
      <c r="E422" s="15"/>
      <c r="F422" s="59"/>
    </row>
    <row r="423" spans="1:6" x14ac:dyDescent="0.35">
      <c r="A423" s="32">
        <v>419</v>
      </c>
      <c r="B423" s="19"/>
      <c r="C423" s="19"/>
      <c r="D423" s="19"/>
      <c r="E423" s="15"/>
      <c r="F423" s="59"/>
    </row>
    <row r="424" spans="1:6" x14ac:dyDescent="0.35">
      <c r="A424" s="32">
        <v>420</v>
      </c>
      <c r="B424" s="19"/>
      <c r="C424" s="19"/>
      <c r="D424" s="19"/>
      <c r="E424" s="15"/>
      <c r="F424" s="59"/>
    </row>
    <row r="425" spans="1:6" x14ac:dyDescent="0.35">
      <c r="A425" s="32">
        <v>421</v>
      </c>
      <c r="B425" s="19"/>
      <c r="C425" s="19"/>
      <c r="D425" s="19"/>
      <c r="E425" s="15"/>
      <c r="F425" s="59"/>
    </row>
    <row r="426" spans="1:6" x14ac:dyDescent="0.35">
      <c r="A426" s="32">
        <v>422</v>
      </c>
      <c r="B426" s="19"/>
      <c r="C426" s="19"/>
      <c r="D426" s="19"/>
      <c r="E426" s="15"/>
      <c r="F426" s="59"/>
    </row>
    <row r="427" spans="1:6" x14ac:dyDescent="0.35">
      <c r="A427" s="32">
        <v>423</v>
      </c>
      <c r="B427" s="19"/>
      <c r="C427" s="19"/>
      <c r="D427" s="19"/>
      <c r="E427" s="15"/>
      <c r="F427" s="59"/>
    </row>
    <row r="428" spans="1:6" x14ac:dyDescent="0.35">
      <c r="A428" s="32">
        <v>424</v>
      </c>
      <c r="B428" s="19"/>
      <c r="C428" s="19"/>
      <c r="D428" s="19"/>
      <c r="E428" s="15"/>
      <c r="F428" s="59"/>
    </row>
    <row r="429" spans="1:6" x14ac:dyDescent="0.35">
      <c r="A429" s="32">
        <v>425</v>
      </c>
      <c r="B429" s="19"/>
      <c r="C429" s="19"/>
      <c r="D429" s="19"/>
      <c r="E429" s="15"/>
      <c r="F429" s="59"/>
    </row>
    <row r="430" spans="1:6" x14ac:dyDescent="0.35">
      <c r="A430" s="32">
        <v>426</v>
      </c>
      <c r="B430" s="19"/>
      <c r="C430" s="19"/>
      <c r="D430" s="19"/>
      <c r="E430" s="15"/>
      <c r="F430" s="59"/>
    </row>
    <row r="431" spans="1:6" x14ac:dyDescent="0.35">
      <c r="A431" s="32">
        <v>427</v>
      </c>
      <c r="B431" s="19"/>
      <c r="C431" s="19"/>
      <c r="D431" s="19"/>
      <c r="E431" s="15"/>
      <c r="F431" s="59"/>
    </row>
    <row r="432" spans="1:6" x14ac:dyDescent="0.35">
      <c r="A432" s="32">
        <v>428</v>
      </c>
      <c r="B432" s="19"/>
      <c r="C432" s="19"/>
      <c r="D432" s="19"/>
      <c r="E432" s="15"/>
      <c r="F432" s="59"/>
    </row>
    <row r="433" spans="1:6" x14ac:dyDescent="0.35">
      <c r="A433" s="32">
        <v>429</v>
      </c>
      <c r="B433" s="19"/>
      <c r="C433" s="19"/>
      <c r="D433" s="19"/>
      <c r="E433" s="15"/>
      <c r="F433" s="59"/>
    </row>
    <row r="434" spans="1:6" x14ac:dyDescent="0.35">
      <c r="A434" s="32">
        <v>430</v>
      </c>
      <c r="B434" s="19"/>
      <c r="C434" s="19"/>
      <c r="D434" s="19"/>
      <c r="E434" s="15"/>
      <c r="F434" s="59"/>
    </row>
    <row r="435" spans="1:6" x14ac:dyDescent="0.35">
      <c r="A435" s="32">
        <v>431</v>
      </c>
      <c r="B435" s="19"/>
      <c r="C435" s="19"/>
      <c r="D435" s="19"/>
      <c r="E435" s="15"/>
      <c r="F435" s="59"/>
    </row>
    <row r="436" spans="1:6" x14ac:dyDescent="0.35">
      <c r="A436" s="32">
        <v>432</v>
      </c>
      <c r="B436" s="19"/>
      <c r="C436" s="19"/>
      <c r="D436" s="19"/>
      <c r="E436" s="15"/>
      <c r="F436" s="59"/>
    </row>
    <row r="437" spans="1:6" x14ac:dyDescent="0.35">
      <c r="A437" s="32">
        <v>433</v>
      </c>
      <c r="B437" s="19"/>
      <c r="C437" s="19"/>
      <c r="D437" s="19"/>
      <c r="E437" s="15"/>
      <c r="F437" s="59"/>
    </row>
    <row r="438" spans="1:6" x14ac:dyDescent="0.35">
      <c r="A438" s="32">
        <v>434</v>
      </c>
      <c r="B438" s="19"/>
      <c r="C438" s="19"/>
      <c r="D438" s="19"/>
      <c r="E438" s="15"/>
      <c r="F438" s="59"/>
    </row>
    <row r="439" spans="1:6" x14ac:dyDescent="0.35">
      <c r="A439" s="32">
        <v>435</v>
      </c>
      <c r="B439" s="19"/>
      <c r="C439" s="19"/>
      <c r="D439" s="19"/>
      <c r="E439" s="15"/>
      <c r="F439" s="59"/>
    </row>
    <row r="440" spans="1:6" x14ac:dyDescent="0.35">
      <c r="A440" s="32">
        <v>436</v>
      </c>
      <c r="B440" s="19"/>
      <c r="C440" s="19"/>
      <c r="D440" s="19"/>
      <c r="E440" s="15"/>
      <c r="F440" s="59"/>
    </row>
    <row r="441" spans="1:6" x14ac:dyDescent="0.35">
      <c r="A441" s="32">
        <v>437</v>
      </c>
      <c r="B441" s="19"/>
      <c r="C441" s="19"/>
      <c r="D441" s="19"/>
      <c r="E441" s="15"/>
      <c r="F441" s="59"/>
    </row>
    <row r="442" spans="1:6" x14ac:dyDescent="0.35">
      <c r="A442" s="32">
        <v>438</v>
      </c>
      <c r="B442" s="19"/>
      <c r="C442" s="19"/>
      <c r="D442" s="19"/>
      <c r="E442" s="15"/>
      <c r="F442" s="59"/>
    </row>
    <row r="443" spans="1:6" x14ac:dyDescent="0.35">
      <c r="A443" s="32">
        <v>439</v>
      </c>
      <c r="B443" s="19"/>
      <c r="C443" s="19"/>
      <c r="D443" s="19"/>
      <c r="E443" s="15"/>
      <c r="F443" s="59"/>
    </row>
    <row r="444" spans="1:6" x14ac:dyDescent="0.35">
      <c r="A444" s="32">
        <v>440</v>
      </c>
      <c r="B444" s="19"/>
      <c r="C444" s="19"/>
      <c r="D444" s="19"/>
      <c r="E444" s="15"/>
      <c r="F444" s="59"/>
    </row>
    <row r="445" spans="1:6" x14ac:dyDescent="0.35">
      <c r="A445" s="32">
        <v>441</v>
      </c>
      <c r="B445" s="19"/>
      <c r="C445" s="19"/>
      <c r="D445" s="19"/>
      <c r="E445" s="15"/>
      <c r="F445" s="59"/>
    </row>
    <row r="446" spans="1:6" x14ac:dyDescent="0.35">
      <c r="A446" s="32">
        <v>442</v>
      </c>
      <c r="B446" s="19"/>
      <c r="C446" s="19"/>
      <c r="D446" s="19"/>
      <c r="E446" s="15"/>
      <c r="F446" s="59"/>
    </row>
    <row r="447" spans="1:6" x14ac:dyDescent="0.35">
      <c r="A447" s="32">
        <v>443</v>
      </c>
      <c r="B447" s="19"/>
      <c r="C447" s="19"/>
      <c r="D447" s="19"/>
      <c r="E447" s="15"/>
      <c r="F447" s="59"/>
    </row>
    <row r="448" spans="1:6" x14ac:dyDescent="0.35">
      <c r="A448" s="32">
        <v>444</v>
      </c>
      <c r="B448" s="19"/>
      <c r="C448" s="19"/>
      <c r="D448" s="19"/>
      <c r="E448" s="15"/>
      <c r="F448" s="59"/>
    </row>
    <row r="449" spans="1:6" x14ac:dyDescent="0.35">
      <c r="A449" s="32">
        <v>445</v>
      </c>
      <c r="B449" s="19"/>
      <c r="C449" s="19"/>
      <c r="D449" s="19"/>
      <c r="E449" s="15"/>
      <c r="F449" s="59"/>
    </row>
    <row r="450" spans="1:6" x14ac:dyDescent="0.35">
      <c r="A450" s="32">
        <v>446</v>
      </c>
      <c r="B450" s="19"/>
      <c r="C450" s="19"/>
      <c r="D450" s="19"/>
      <c r="E450" s="15"/>
      <c r="F450" s="59"/>
    </row>
    <row r="451" spans="1:6" x14ac:dyDescent="0.35">
      <c r="A451" s="32">
        <v>447</v>
      </c>
      <c r="B451" s="19"/>
      <c r="C451" s="19"/>
      <c r="D451" s="19"/>
      <c r="E451" s="15"/>
      <c r="F451" s="59"/>
    </row>
    <row r="452" spans="1:6" x14ac:dyDescent="0.35">
      <c r="A452" s="32">
        <v>448</v>
      </c>
      <c r="B452" s="19"/>
      <c r="C452" s="19"/>
      <c r="D452" s="19"/>
      <c r="E452" s="15"/>
      <c r="F452" s="59"/>
    </row>
    <row r="453" spans="1:6" x14ac:dyDescent="0.35">
      <c r="A453" s="32">
        <v>449</v>
      </c>
      <c r="B453" s="19"/>
      <c r="C453" s="19"/>
      <c r="D453" s="19"/>
      <c r="E453" s="15"/>
      <c r="F453" s="59"/>
    </row>
    <row r="454" spans="1:6" x14ac:dyDescent="0.35">
      <c r="A454" s="32">
        <v>450</v>
      </c>
      <c r="B454" s="19"/>
      <c r="C454" s="19"/>
      <c r="D454" s="19"/>
      <c r="E454" s="15"/>
      <c r="F454" s="59"/>
    </row>
    <row r="455" spans="1:6" x14ac:dyDescent="0.35">
      <c r="A455" s="32">
        <v>451</v>
      </c>
      <c r="B455" s="19"/>
      <c r="C455" s="19"/>
      <c r="D455" s="19"/>
      <c r="E455" s="15"/>
      <c r="F455" s="59"/>
    </row>
    <row r="456" spans="1:6" x14ac:dyDescent="0.35">
      <c r="A456" s="32">
        <v>452</v>
      </c>
      <c r="B456" s="19"/>
      <c r="C456" s="19"/>
      <c r="D456" s="19"/>
      <c r="E456" s="15"/>
      <c r="F456" s="59"/>
    </row>
    <row r="457" spans="1:6" x14ac:dyDescent="0.35">
      <c r="A457" s="32">
        <v>453</v>
      </c>
      <c r="B457" s="19"/>
      <c r="C457" s="19"/>
      <c r="D457" s="19"/>
      <c r="E457" s="15"/>
      <c r="F457" s="59"/>
    </row>
    <row r="458" spans="1:6" x14ac:dyDescent="0.35">
      <c r="A458" s="32">
        <v>454</v>
      </c>
      <c r="B458" s="19"/>
      <c r="C458" s="19"/>
      <c r="D458" s="19"/>
      <c r="E458" s="15"/>
      <c r="F458" s="59"/>
    </row>
    <row r="459" spans="1:6" x14ac:dyDescent="0.35">
      <c r="A459" s="32">
        <v>455</v>
      </c>
      <c r="B459" s="19"/>
      <c r="C459" s="19"/>
      <c r="D459" s="19"/>
      <c r="E459" s="15"/>
      <c r="F459" s="59"/>
    </row>
    <row r="460" spans="1:6" x14ac:dyDescent="0.35">
      <c r="A460" s="32">
        <v>456</v>
      </c>
      <c r="B460" s="19"/>
      <c r="C460" s="19"/>
      <c r="D460" s="19"/>
      <c r="E460" s="15"/>
      <c r="F460" s="59"/>
    </row>
    <row r="461" spans="1:6" x14ac:dyDescent="0.35">
      <c r="A461" s="32">
        <v>457</v>
      </c>
      <c r="B461" s="19"/>
      <c r="C461" s="19"/>
      <c r="D461" s="19"/>
      <c r="E461" s="15"/>
      <c r="F461" s="59"/>
    </row>
    <row r="462" spans="1:6" x14ac:dyDescent="0.35">
      <c r="A462" s="32">
        <v>458</v>
      </c>
      <c r="B462" s="19"/>
      <c r="C462" s="19"/>
      <c r="D462" s="19"/>
      <c r="E462" s="15"/>
      <c r="F462" s="59"/>
    </row>
    <row r="463" spans="1:6" x14ac:dyDescent="0.35">
      <c r="A463" s="32">
        <v>459</v>
      </c>
      <c r="B463" s="19"/>
      <c r="C463" s="19"/>
      <c r="D463" s="19"/>
      <c r="E463" s="15"/>
      <c r="F463" s="59"/>
    </row>
    <row r="464" spans="1:6" x14ac:dyDescent="0.35">
      <c r="A464" s="32">
        <v>460</v>
      </c>
      <c r="B464" s="19"/>
      <c r="C464" s="19"/>
      <c r="D464" s="19"/>
      <c r="E464" s="15"/>
      <c r="F464" s="59"/>
    </row>
    <row r="465" spans="1:6" x14ac:dyDescent="0.35">
      <c r="A465" s="32">
        <v>461</v>
      </c>
      <c r="B465" s="19"/>
      <c r="C465" s="19"/>
      <c r="D465" s="19"/>
      <c r="E465" s="15"/>
      <c r="F465" s="59"/>
    </row>
    <row r="466" spans="1:6" x14ac:dyDescent="0.35">
      <c r="A466" s="32">
        <v>462</v>
      </c>
      <c r="B466" s="19"/>
      <c r="C466" s="19"/>
      <c r="D466" s="19"/>
      <c r="E466" s="15"/>
      <c r="F466" s="59"/>
    </row>
    <row r="467" spans="1:6" x14ac:dyDescent="0.35">
      <c r="A467" s="32">
        <v>463</v>
      </c>
      <c r="B467" s="19"/>
      <c r="C467" s="19"/>
      <c r="D467" s="19"/>
      <c r="E467" s="15"/>
      <c r="F467" s="59"/>
    </row>
    <row r="468" spans="1:6" x14ac:dyDescent="0.35">
      <c r="A468" s="32">
        <v>464</v>
      </c>
      <c r="B468" s="19"/>
      <c r="C468" s="19"/>
      <c r="D468" s="19"/>
      <c r="E468" s="15"/>
      <c r="F468" s="59"/>
    </row>
    <row r="469" spans="1:6" x14ac:dyDescent="0.35">
      <c r="A469" s="32">
        <v>465</v>
      </c>
      <c r="B469" s="19"/>
      <c r="C469" s="19"/>
      <c r="D469" s="19"/>
      <c r="E469" s="15"/>
      <c r="F469" s="59"/>
    </row>
    <row r="470" spans="1:6" x14ac:dyDescent="0.35">
      <c r="A470" s="32">
        <v>466</v>
      </c>
      <c r="B470" s="19"/>
      <c r="C470" s="19"/>
      <c r="D470" s="19"/>
      <c r="E470" s="15"/>
      <c r="F470" s="59"/>
    </row>
    <row r="471" spans="1:6" x14ac:dyDescent="0.35">
      <c r="A471" s="32">
        <v>467</v>
      </c>
      <c r="B471" s="19"/>
      <c r="C471" s="19"/>
      <c r="D471" s="19"/>
      <c r="E471" s="15"/>
      <c r="F471" s="59"/>
    </row>
    <row r="472" spans="1:6" x14ac:dyDescent="0.35">
      <c r="A472" s="32">
        <v>468</v>
      </c>
      <c r="B472" s="19"/>
      <c r="C472" s="19"/>
      <c r="D472" s="19"/>
      <c r="E472" s="15"/>
      <c r="F472" s="59"/>
    </row>
    <row r="473" spans="1:6" x14ac:dyDescent="0.35">
      <c r="A473" s="32">
        <v>469</v>
      </c>
      <c r="B473" s="19"/>
      <c r="C473" s="19"/>
      <c r="D473" s="19"/>
      <c r="E473" s="15"/>
      <c r="F473" s="59"/>
    </row>
    <row r="474" spans="1:6" x14ac:dyDescent="0.35">
      <c r="A474" s="32">
        <v>470</v>
      </c>
      <c r="B474" s="19"/>
      <c r="C474" s="19"/>
      <c r="D474" s="19"/>
      <c r="E474" s="15"/>
      <c r="F474" s="59"/>
    </row>
    <row r="475" spans="1:6" x14ac:dyDescent="0.35">
      <c r="A475" s="32">
        <v>471</v>
      </c>
      <c r="B475" s="19"/>
      <c r="C475" s="19"/>
      <c r="D475" s="19"/>
      <c r="E475" s="15"/>
      <c r="F475" s="59"/>
    </row>
    <row r="476" spans="1:6" x14ac:dyDescent="0.35">
      <c r="A476" s="32">
        <v>472</v>
      </c>
      <c r="B476" s="19"/>
      <c r="C476" s="19"/>
      <c r="D476" s="19"/>
      <c r="E476" s="15"/>
      <c r="F476" s="59"/>
    </row>
    <row r="477" spans="1:6" x14ac:dyDescent="0.35">
      <c r="A477" s="32">
        <v>473</v>
      </c>
      <c r="B477" s="19"/>
      <c r="C477" s="19"/>
      <c r="D477" s="19"/>
      <c r="E477" s="15"/>
      <c r="F477" s="59"/>
    </row>
    <row r="478" spans="1:6" x14ac:dyDescent="0.35">
      <c r="A478" s="32">
        <v>474</v>
      </c>
      <c r="B478" s="19"/>
      <c r="C478" s="19"/>
      <c r="D478" s="19"/>
      <c r="E478" s="15"/>
      <c r="F478" s="59"/>
    </row>
    <row r="479" spans="1:6" x14ac:dyDescent="0.35">
      <c r="A479" s="32">
        <v>475</v>
      </c>
      <c r="B479" s="19"/>
      <c r="C479" s="19"/>
      <c r="D479" s="19"/>
      <c r="E479" s="15"/>
      <c r="F479" s="59"/>
    </row>
    <row r="480" spans="1:6" x14ac:dyDescent="0.35">
      <c r="A480" s="32">
        <v>476</v>
      </c>
      <c r="B480" s="19"/>
      <c r="C480" s="19"/>
      <c r="D480" s="19"/>
      <c r="E480" s="15"/>
      <c r="F480" s="59"/>
    </row>
    <row r="481" spans="1:6" x14ac:dyDescent="0.35">
      <c r="A481" s="32">
        <v>477</v>
      </c>
      <c r="B481" s="19"/>
      <c r="C481" s="19"/>
      <c r="D481" s="19"/>
      <c r="E481" s="15"/>
      <c r="F481" s="59"/>
    </row>
    <row r="482" spans="1:6" x14ac:dyDescent="0.35">
      <c r="A482" s="32">
        <v>478</v>
      </c>
      <c r="B482" s="19"/>
      <c r="C482" s="19"/>
      <c r="D482" s="19"/>
      <c r="E482" s="15"/>
      <c r="F482" s="59"/>
    </row>
    <row r="483" spans="1:6" x14ac:dyDescent="0.35">
      <c r="A483" s="32">
        <v>479</v>
      </c>
      <c r="B483" s="19"/>
      <c r="C483" s="19"/>
      <c r="D483" s="19"/>
      <c r="E483" s="15"/>
      <c r="F483" s="59"/>
    </row>
    <row r="484" spans="1:6" x14ac:dyDescent="0.35">
      <c r="A484" s="32">
        <v>480</v>
      </c>
      <c r="B484" s="19"/>
      <c r="C484" s="19"/>
      <c r="D484" s="19"/>
      <c r="E484" s="15"/>
      <c r="F484" s="59"/>
    </row>
    <row r="485" spans="1:6" x14ac:dyDescent="0.35">
      <c r="A485" s="32">
        <v>481</v>
      </c>
      <c r="B485" s="19"/>
      <c r="C485" s="19"/>
      <c r="D485" s="19"/>
      <c r="E485" s="15"/>
      <c r="F485" s="59"/>
    </row>
    <row r="486" spans="1:6" x14ac:dyDescent="0.35">
      <c r="A486" s="32">
        <v>482</v>
      </c>
      <c r="B486" s="19"/>
      <c r="C486" s="19"/>
      <c r="D486" s="19"/>
      <c r="E486" s="15"/>
      <c r="F486" s="59"/>
    </row>
    <row r="487" spans="1:6" x14ac:dyDescent="0.35">
      <c r="A487" s="32">
        <v>483</v>
      </c>
      <c r="B487" s="19"/>
      <c r="C487" s="19"/>
      <c r="D487" s="19"/>
      <c r="E487" s="15"/>
      <c r="F487" s="59"/>
    </row>
    <row r="488" spans="1:6" x14ac:dyDescent="0.35">
      <c r="A488" s="32">
        <v>484</v>
      </c>
      <c r="B488" s="19"/>
      <c r="C488" s="19"/>
      <c r="D488" s="19"/>
      <c r="E488" s="15"/>
      <c r="F488" s="59"/>
    </row>
    <row r="489" spans="1:6" x14ac:dyDescent="0.35">
      <c r="A489" s="32">
        <v>485</v>
      </c>
      <c r="B489" s="19"/>
      <c r="C489" s="19"/>
      <c r="D489" s="19"/>
      <c r="E489" s="15"/>
      <c r="F489" s="59"/>
    </row>
    <row r="490" spans="1:6" x14ac:dyDescent="0.35">
      <c r="A490" s="32">
        <v>486</v>
      </c>
      <c r="B490" s="19"/>
      <c r="C490" s="19"/>
      <c r="D490" s="19"/>
      <c r="E490" s="15"/>
      <c r="F490" s="59"/>
    </row>
    <row r="491" spans="1:6" x14ac:dyDescent="0.35">
      <c r="A491" s="32">
        <v>487</v>
      </c>
      <c r="B491" s="19"/>
      <c r="C491" s="19"/>
      <c r="D491" s="19"/>
      <c r="E491" s="15"/>
      <c r="F491" s="59"/>
    </row>
    <row r="492" spans="1:6" x14ac:dyDescent="0.35">
      <c r="A492" s="32">
        <v>488</v>
      </c>
      <c r="B492" s="19"/>
      <c r="C492" s="19"/>
      <c r="D492" s="19"/>
      <c r="E492" s="15"/>
      <c r="F492" s="59"/>
    </row>
    <row r="493" spans="1:6" x14ac:dyDescent="0.35">
      <c r="A493" s="32">
        <v>489</v>
      </c>
      <c r="B493" s="19"/>
      <c r="C493" s="19"/>
      <c r="D493" s="19"/>
      <c r="E493" s="15"/>
      <c r="F493" s="59"/>
    </row>
    <row r="494" spans="1:6" x14ac:dyDescent="0.35">
      <c r="A494" s="32">
        <v>490</v>
      </c>
      <c r="B494" s="19"/>
      <c r="C494" s="19"/>
      <c r="D494" s="19"/>
      <c r="E494" s="15"/>
      <c r="F494" s="59"/>
    </row>
    <row r="495" spans="1:6" x14ac:dyDescent="0.35">
      <c r="A495" s="32">
        <v>491</v>
      </c>
      <c r="B495" s="19"/>
      <c r="C495" s="19"/>
      <c r="D495" s="19"/>
      <c r="E495" s="15"/>
      <c r="F495" s="59"/>
    </row>
    <row r="496" spans="1:6" x14ac:dyDescent="0.35">
      <c r="A496" s="32">
        <v>492</v>
      </c>
      <c r="B496" s="19"/>
      <c r="C496" s="19"/>
      <c r="D496" s="19"/>
      <c r="E496" s="15"/>
      <c r="F496" s="59"/>
    </row>
    <row r="497" spans="1:6" x14ac:dyDescent="0.35">
      <c r="A497" s="32">
        <v>493</v>
      </c>
      <c r="B497" s="19"/>
      <c r="C497" s="19"/>
      <c r="D497" s="19"/>
      <c r="E497" s="15"/>
      <c r="F497" s="59"/>
    </row>
    <row r="498" spans="1:6" x14ac:dyDescent="0.35">
      <c r="A498" s="32">
        <v>494</v>
      </c>
      <c r="B498" s="19"/>
      <c r="C498" s="19"/>
      <c r="D498" s="19"/>
      <c r="E498" s="15"/>
      <c r="F498" s="59"/>
    </row>
    <row r="499" spans="1:6" x14ac:dyDescent="0.35">
      <c r="A499" s="32">
        <v>495</v>
      </c>
      <c r="B499" s="19"/>
      <c r="C499" s="19"/>
      <c r="D499" s="19"/>
      <c r="E499" s="15"/>
      <c r="F499" s="59"/>
    </row>
    <row r="500" spans="1:6" x14ac:dyDescent="0.35">
      <c r="A500" s="32">
        <v>496</v>
      </c>
      <c r="B500" s="19"/>
      <c r="C500" s="19"/>
      <c r="D500" s="19"/>
      <c r="E500" s="15"/>
      <c r="F500" s="59"/>
    </row>
    <row r="501" spans="1:6" x14ac:dyDescent="0.35">
      <c r="A501" s="32">
        <v>497</v>
      </c>
      <c r="B501" s="19"/>
      <c r="C501" s="19"/>
      <c r="D501" s="19"/>
      <c r="E501" s="15"/>
      <c r="F501" s="59"/>
    </row>
    <row r="502" spans="1:6" x14ac:dyDescent="0.35">
      <c r="A502" s="32">
        <v>498</v>
      </c>
      <c r="B502" s="19"/>
      <c r="C502" s="19"/>
      <c r="D502" s="19"/>
      <c r="E502" s="15"/>
      <c r="F502" s="59"/>
    </row>
    <row r="503" spans="1:6" x14ac:dyDescent="0.35">
      <c r="A503" s="32">
        <v>499</v>
      </c>
      <c r="B503" s="19"/>
      <c r="C503" s="19"/>
      <c r="D503" s="19"/>
      <c r="E503" s="15"/>
      <c r="F503" s="59"/>
    </row>
    <row r="504" spans="1:6" x14ac:dyDescent="0.35">
      <c r="A504" s="32">
        <v>500</v>
      </c>
      <c r="B504" s="19"/>
      <c r="C504" s="19"/>
      <c r="D504" s="19"/>
      <c r="E504" s="15"/>
      <c r="F504" s="59"/>
    </row>
    <row r="505" spans="1:6" x14ac:dyDescent="0.35">
      <c r="A505" s="32">
        <v>501</v>
      </c>
      <c r="B505" s="19"/>
      <c r="C505" s="19"/>
      <c r="D505" s="19"/>
      <c r="E505" s="15"/>
      <c r="F505" s="59"/>
    </row>
    <row r="506" spans="1:6" x14ac:dyDescent="0.35">
      <c r="A506" s="32">
        <v>502</v>
      </c>
      <c r="B506" s="19"/>
      <c r="C506" s="19"/>
      <c r="D506" s="19"/>
      <c r="E506" s="15"/>
      <c r="F506" s="59"/>
    </row>
    <row r="507" spans="1:6" x14ac:dyDescent="0.35">
      <c r="A507" s="32">
        <v>503</v>
      </c>
      <c r="B507" s="19"/>
      <c r="C507" s="19"/>
      <c r="D507" s="19"/>
      <c r="E507" s="15"/>
      <c r="F507" s="59"/>
    </row>
    <row r="508" spans="1:6" x14ac:dyDescent="0.35">
      <c r="A508" s="32">
        <v>504</v>
      </c>
      <c r="B508" s="19"/>
      <c r="C508" s="19"/>
      <c r="D508" s="19"/>
      <c r="E508" s="15"/>
      <c r="F508" s="59"/>
    </row>
    <row r="509" spans="1:6" x14ac:dyDescent="0.35">
      <c r="A509" s="32">
        <v>505</v>
      </c>
      <c r="B509" s="19"/>
      <c r="C509" s="19"/>
      <c r="D509" s="19"/>
      <c r="E509" s="15"/>
      <c r="F509" s="59"/>
    </row>
    <row r="510" spans="1:6" x14ac:dyDescent="0.35">
      <c r="A510" s="32">
        <v>506</v>
      </c>
      <c r="B510" s="19"/>
      <c r="C510" s="19"/>
      <c r="D510" s="19"/>
      <c r="E510" s="15"/>
      <c r="F510" s="59"/>
    </row>
    <row r="511" spans="1:6" x14ac:dyDescent="0.35">
      <c r="A511" s="32">
        <v>507</v>
      </c>
      <c r="B511" s="19"/>
      <c r="C511" s="19"/>
      <c r="D511" s="19"/>
      <c r="E511" s="15"/>
      <c r="F511" s="59"/>
    </row>
    <row r="512" spans="1:6" x14ac:dyDescent="0.35">
      <c r="A512" s="32">
        <v>508</v>
      </c>
      <c r="B512" s="19"/>
      <c r="C512" s="19"/>
      <c r="D512" s="19"/>
      <c r="E512" s="15"/>
      <c r="F512" s="59"/>
    </row>
    <row r="513" spans="1:6" x14ac:dyDescent="0.35">
      <c r="A513" s="32">
        <v>509</v>
      </c>
      <c r="B513" s="19"/>
      <c r="C513" s="19"/>
      <c r="D513" s="19"/>
      <c r="E513" s="15"/>
      <c r="F513" s="59"/>
    </row>
    <row r="514" spans="1:6" x14ac:dyDescent="0.35">
      <c r="A514" s="32">
        <v>510</v>
      </c>
      <c r="B514" s="19"/>
      <c r="C514" s="19"/>
      <c r="D514" s="19"/>
      <c r="E514" s="15"/>
      <c r="F514" s="59"/>
    </row>
    <row r="515" spans="1:6" x14ac:dyDescent="0.35">
      <c r="A515" s="32">
        <v>511</v>
      </c>
      <c r="B515" s="19"/>
      <c r="C515" s="19"/>
      <c r="D515" s="19"/>
      <c r="E515" s="15"/>
      <c r="F515" s="59"/>
    </row>
    <row r="516" spans="1:6" x14ac:dyDescent="0.35">
      <c r="A516" s="32">
        <v>512</v>
      </c>
      <c r="B516" s="19"/>
      <c r="C516" s="19"/>
      <c r="D516" s="19"/>
      <c r="E516" s="15"/>
      <c r="F516" s="59"/>
    </row>
    <row r="517" spans="1:6" x14ac:dyDescent="0.35">
      <c r="A517" s="32">
        <v>513</v>
      </c>
      <c r="B517" s="19"/>
      <c r="C517" s="19"/>
      <c r="D517" s="19"/>
      <c r="E517" s="15"/>
      <c r="F517" s="59"/>
    </row>
    <row r="518" spans="1:6" x14ac:dyDescent="0.35">
      <c r="A518" s="32">
        <v>514</v>
      </c>
      <c r="B518" s="19"/>
      <c r="C518" s="19"/>
      <c r="D518" s="19"/>
      <c r="E518" s="15"/>
      <c r="F518" s="59"/>
    </row>
    <row r="519" spans="1:6" x14ac:dyDescent="0.35">
      <c r="A519" s="32">
        <v>515</v>
      </c>
      <c r="B519" s="19"/>
      <c r="C519" s="19"/>
      <c r="D519" s="19"/>
      <c r="E519" s="15"/>
      <c r="F519" s="59"/>
    </row>
    <row r="520" spans="1:6" x14ac:dyDescent="0.35">
      <c r="A520" s="32">
        <v>516</v>
      </c>
      <c r="B520" s="19"/>
      <c r="C520" s="19"/>
      <c r="D520" s="19"/>
      <c r="E520" s="15"/>
      <c r="F520" s="59"/>
    </row>
    <row r="521" spans="1:6" x14ac:dyDescent="0.35">
      <c r="A521" s="32">
        <v>517</v>
      </c>
      <c r="B521" s="19"/>
      <c r="C521" s="19"/>
      <c r="D521" s="19"/>
      <c r="E521" s="15"/>
      <c r="F521" s="59"/>
    </row>
    <row r="522" spans="1:6" x14ac:dyDescent="0.35">
      <c r="A522" s="32">
        <v>518</v>
      </c>
      <c r="B522" s="19"/>
      <c r="C522" s="19"/>
      <c r="D522" s="19"/>
      <c r="E522" s="15"/>
      <c r="F522" s="59"/>
    </row>
    <row r="523" spans="1:6" x14ac:dyDescent="0.35">
      <c r="A523" s="32">
        <v>519</v>
      </c>
      <c r="B523" s="19"/>
      <c r="C523" s="19"/>
      <c r="D523" s="19"/>
      <c r="E523" s="15"/>
      <c r="F523" s="59"/>
    </row>
    <row r="524" spans="1:6" x14ac:dyDescent="0.35">
      <c r="A524" s="32">
        <v>520</v>
      </c>
      <c r="B524" s="19"/>
      <c r="C524" s="19"/>
      <c r="D524" s="19"/>
      <c r="E524" s="15"/>
      <c r="F524" s="59"/>
    </row>
    <row r="525" spans="1:6" x14ac:dyDescent="0.35">
      <c r="A525" s="32">
        <v>521</v>
      </c>
      <c r="B525" s="19"/>
      <c r="C525" s="19"/>
      <c r="D525" s="19"/>
      <c r="E525" s="15"/>
      <c r="F525" s="59"/>
    </row>
    <row r="526" spans="1:6" x14ac:dyDescent="0.35">
      <c r="A526" s="32">
        <v>522</v>
      </c>
      <c r="B526" s="19"/>
      <c r="C526" s="19"/>
      <c r="D526" s="19"/>
      <c r="E526" s="15"/>
      <c r="F526" s="59"/>
    </row>
    <row r="527" spans="1:6" x14ac:dyDescent="0.35">
      <c r="A527" s="32">
        <v>523</v>
      </c>
      <c r="B527" s="19"/>
      <c r="C527" s="19"/>
      <c r="D527" s="19"/>
      <c r="E527" s="15"/>
      <c r="F527" s="59"/>
    </row>
    <row r="528" spans="1:6" x14ac:dyDescent="0.35">
      <c r="A528" s="32">
        <v>524</v>
      </c>
      <c r="B528" s="19"/>
      <c r="C528" s="19"/>
      <c r="D528" s="19"/>
      <c r="E528" s="15"/>
      <c r="F528" s="59"/>
    </row>
    <row r="529" spans="1:6" x14ac:dyDescent="0.35">
      <c r="A529" s="32">
        <v>525</v>
      </c>
      <c r="B529" s="19"/>
      <c r="C529" s="19"/>
      <c r="D529" s="19"/>
      <c r="E529" s="15"/>
      <c r="F529" s="59"/>
    </row>
    <row r="530" spans="1:6" x14ac:dyDescent="0.35">
      <c r="A530" s="32">
        <v>526</v>
      </c>
      <c r="B530" s="19"/>
      <c r="C530" s="19"/>
      <c r="D530" s="19"/>
      <c r="E530" s="15"/>
      <c r="F530" s="59"/>
    </row>
    <row r="531" spans="1:6" x14ac:dyDescent="0.35">
      <c r="A531" s="32">
        <v>527</v>
      </c>
      <c r="B531" s="19"/>
      <c r="C531" s="19"/>
      <c r="D531" s="19"/>
      <c r="E531" s="15"/>
      <c r="F531" s="59"/>
    </row>
    <row r="532" spans="1:6" x14ac:dyDescent="0.35">
      <c r="A532" s="32">
        <v>528</v>
      </c>
      <c r="B532" s="19"/>
      <c r="C532" s="19"/>
      <c r="D532" s="19"/>
      <c r="E532" s="15"/>
      <c r="F532" s="59"/>
    </row>
    <row r="533" spans="1:6" x14ac:dyDescent="0.35">
      <c r="A533" s="32">
        <v>529</v>
      </c>
      <c r="B533" s="19"/>
      <c r="C533" s="19"/>
      <c r="D533" s="19"/>
      <c r="E533" s="15"/>
      <c r="F533" s="59"/>
    </row>
    <row r="534" spans="1:6" x14ac:dyDescent="0.35">
      <c r="A534" s="32">
        <v>530</v>
      </c>
      <c r="B534" s="19"/>
      <c r="C534" s="19"/>
      <c r="D534" s="19"/>
      <c r="E534" s="15"/>
      <c r="F534" s="59"/>
    </row>
    <row r="535" spans="1:6" x14ac:dyDescent="0.35">
      <c r="A535" s="32">
        <v>531</v>
      </c>
      <c r="B535" s="19"/>
      <c r="C535" s="19"/>
      <c r="D535" s="19"/>
      <c r="E535" s="15"/>
      <c r="F535" s="59"/>
    </row>
    <row r="536" spans="1:6" x14ac:dyDescent="0.35">
      <c r="A536" s="32">
        <v>532</v>
      </c>
      <c r="B536" s="19"/>
      <c r="C536" s="19"/>
      <c r="D536" s="19"/>
      <c r="E536" s="15"/>
      <c r="F536" s="59"/>
    </row>
    <row r="537" spans="1:6" x14ac:dyDescent="0.35">
      <c r="A537" s="32">
        <v>533</v>
      </c>
      <c r="B537" s="19"/>
      <c r="C537" s="19"/>
      <c r="D537" s="19"/>
      <c r="E537" s="15"/>
      <c r="F537" s="59"/>
    </row>
    <row r="538" spans="1:6" x14ac:dyDescent="0.35">
      <c r="A538" s="32">
        <v>534</v>
      </c>
      <c r="B538" s="19"/>
      <c r="C538" s="19"/>
      <c r="D538" s="19"/>
      <c r="E538" s="15"/>
      <c r="F538" s="59"/>
    </row>
    <row r="539" spans="1:6" x14ac:dyDescent="0.35">
      <c r="A539" s="32">
        <v>535</v>
      </c>
      <c r="B539" s="19"/>
      <c r="C539" s="19"/>
      <c r="D539" s="19"/>
      <c r="E539" s="15"/>
      <c r="F539" s="59"/>
    </row>
    <row r="540" spans="1:6" x14ac:dyDescent="0.35">
      <c r="A540" s="32">
        <v>536</v>
      </c>
      <c r="B540" s="19"/>
      <c r="C540" s="19"/>
      <c r="D540" s="19"/>
      <c r="E540" s="15"/>
      <c r="F540" s="59"/>
    </row>
    <row r="541" spans="1:6" x14ac:dyDescent="0.35">
      <c r="A541" s="32">
        <v>537</v>
      </c>
      <c r="B541" s="19"/>
      <c r="C541" s="19"/>
      <c r="D541" s="19"/>
      <c r="E541" s="15"/>
      <c r="F541" s="59"/>
    </row>
    <row r="542" spans="1:6" x14ac:dyDescent="0.35">
      <c r="A542" s="32">
        <v>538</v>
      </c>
      <c r="B542" s="19"/>
      <c r="C542" s="19"/>
      <c r="D542" s="19"/>
      <c r="E542" s="15"/>
      <c r="F542" s="59"/>
    </row>
    <row r="543" spans="1:6" x14ac:dyDescent="0.35">
      <c r="A543" s="32">
        <v>539</v>
      </c>
      <c r="B543" s="19"/>
      <c r="C543" s="19"/>
      <c r="D543" s="19"/>
      <c r="E543" s="15"/>
      <c r="F543" s="59"/>
    </row>
    <row r="544" spans="1:6" x14ac:dyDescent="0.35">
      <c r="A544" s="32">
        <v>540</v>
      </c>
      <c r="B544" s="19"/>
      <c r="C544" s="19"/>
      <c r="D544" s="19"/>
      <c r="E544" s="15"/>
      <c r="F544" s="59"/>
    </row>
    <row r="545" spans="1:6" x14ac:dyDescent="0.35">
      <c r="A545" s="32">
        <v>541</v>
      </c>
      <c r="B545" s="19"/>
      <c r="C545" s="19"/>
      <c r="D545" s="19"/>
      <c r="E545" s="15"/>
      <c r="F545" s="59"/>
    </row>
    <row r="546" spans="1:6" x14ac:dyDescent="0.35">
      <c r="A546" s="32">
        <v>542</v>
      </c>
      <c r="B546" s="19"/>
      <c r="C546" s="19"/>
      <c r="D546" s="19"/>
      <c r="E546" s="15"/>
      <c r="F546" s="59"/>
    </row>
    <row r="547" spans="1:6" x14ac:dyDescent="0.35">
      <c r="A547" s="32">
        <v>543</v>
      </c>
      <c r="B547" s="19"/>
      <c r="C547" s="19"/>
      <c r="D547" s="19"/>
      <c r="E547" s="15"/>
      <c r="F547" s="59"/>
    </row>
    <row r="548" spans="1:6" x14ac:dyDescent="0.35">
      <c r="A548" s="32">
        <v>544</v>
      </c>
      <c r="B548" s="19"/>
      <c r="C548" s="19"/>
      <c r="D548" s="19"/>
      <c r="E548" s="15"/>
      <c r="F548" s="59"/>
    </row>
    <row r="549" spans="1:6" x14ac:dyDescent="0.35">
      <c r="A549" s="32">
        <v>545</v>
      </c>
      <c r="B549" s="19"/>
      <c r="C549" s="19"/>
      <c r="D549" s="19"/>
      <c r="E549" s="15"/>
      <c r="F549" s="59"/>
    </row>
    <row r="550" spans="1:6" x14ac:dyDescent="0.35">
      <c r="A550" s="32">
        <v>546</v>
      </c>
      <c r="B550" s="19"/>
      <c r="C550" s="19"/>
      <c r="D550" s="19"/>
      <c r="E550" s="15"/>
      <c r="F550" s="59"/>
    </row>
    <row r="551" spans="1:6" x14ac:dyDescent="0.35">
      <c r="A551" s="32">
        <v>547</v>
      </c>
      <c r="B551" s="19"/>
      <c r="C551" s="19"/>
      <c r="D551" s="19"/>
      <c r="E551" s="15"/>
      <c r="F551" s="59"/>
    </row>
    <row r="552" spans="1:6" x14ac:dyDescent="0.35">
      <c r="A552" s="32">
        <v>548</v>
      </c>
      <c r="B552" s="19"/>
      <c r="C552" s="19"/>
      <c r="D552" s="19"/>
      <c r="E552" s="15"/>
      <c r="F552" s="59"/>
    </row>
    <row r="553" spans="1:6" x14ac:dyDescent="0.35">
      <c r="A553" s="32">
        <v>549</v>
      </c>
      <c r="B553" s="19"/>
      <c r="C553" s="19"/>
      <c r="D553" s="19"/>
      <c r="E553" s="15"/>
      <c r="F553" s="59"/>
    </row>
    <row r="554" spans="1:6" x14ac:dyDescent="0.35">
      <c r="A554" s="32">
        <v>550</v>
      </c>
      <c r="B554" s="19"/>
      <c r="C554" s="19"/>
      <c r="D554" s="19"/>
      <c r="E554" s="15"/>
      <c r="F554" s="59"/>
    </row>
    <row r="555" spans="1:6" x14ac:dyDescent="0.35">
      <c r="A555" s="32">
        <v>551</v>
      </c>
      <c r="B555" s="19"/>
      <c r="C555" s="19"/>
      <c r="D555" s="19"/>
      <c r="E555" s="15"/>
      <c r="F555" s="59"/>
    </row>
    <row r="556" spans="1:6" x14ac:dyDescent="0.35">
      <c r="A556" s="32">
        <v>552</v>
      </c>
      <c r="B556" s="19"/>
      <c r="C556" s="19"/>
      <c r="D556" s="19"/>
      <c r="E556" s="15"/>
      <c r="F556" s="59"/>
    </row>
    <row r="557" spans="1:6" x14ac:dyDescent="0.35">
      <c r="A557" s="32">
        <v>553</v>
      </c>
      <c r="B557" s="19"/>
      <c r="C557" s="19"/>
      <c r="D557" s="19"/>
      <c r="E557" s="15"/>
      <c r="F557" s="59"/>
    </row>
    <row r="558" spans="1:6" x14ac:dyDescent="0.35">
      <c r="A558" s="32">
        <v>554</v>
      </c>
      <c r="B558" s="19"/>
      <c r="C558" s="19"/>
      <c r="D558" s="19"/>
      <c r="E558" s="15"/>
      <c r="F558" s="59"/>
    </row>
    <row r="559" spans="1:6" x14ac:dyDescent="0.35">
      <c r="A559" s="32">
        <v>555</v>
      </c>
      <c r="B559" s="19"/>
      <c r="C559" s="19"/>
      <c r="D559" s="19"/>
      <c r="E559" s="15"/>
      <c r="F559" s="59"/>
    </row>
    <row r="560" spans="1:6" x14ac:dyDescent="0.35">
      <c r="A560" s="32">
        <v>556</v>
      </c>
      <c r="B560" s="19"/>
      <c r="C560" s="19"/>
      <c r="D560" s="19"/>
      <c r="E560" s="15"/>
      <c r="F560" s="59"/>
    </row>
    <row r="561" spans="1:6" x14ac:dyDescent="0.35">
      <c r="A561" s="32">
        <v>557</v>
      </c>
      <c r="B561" s="19"/>
      <c r="C561" s="19"/>
      <c r="D561" s="19"/>
      <c r="E561" s="15"/>
      <c r="F561" s="59"/>
    </row>
    <row r="562" spans="1:6" x14ac:dyDescent="0.35">
      <c r="A562" s="32">
        <v>558</v>
      </c>
      <c r="B562" s="19"/>
      <c r="C562" s="19"/>
      <c r="D562" s="19"/>
      <c r="E562" s="15"/>
      <c r="F562" s="59"/>
    </row>
    <row r="563" spans="1:6" x14ac:dyDescent="0.35">
      <c r="A563" s="32">
        <v>559</v>
      </c>
      <c r="B563" s="19"/>
      <c r="C563" s="19"/>
      <c r="D563" s="19"/>
      <c r="E563" s="15"/>
      <c r="F563" s="59"/>
    </row>
    <row r="564" spans="1:6" x14ac:dyDescent="0.35">
      <c r="A564" s="32">
        <v>560</v>
      </c>
      <c r="B564" s="19"/>
      <c r="C564" s="19"/>
      <c r="D564" s="19"/>
      <c r="E564" s="15"/>
      <c r="F564" s="59"/>
    </row>
    <row r="565" spans="1:6" x14ac:dyDescent="0.35">
      <c r="A565" s="32">
        <v>561</v>
      </c>
      <c r="B565" s="19"/>
      <c r="C565" s="19"/>
      <c r="D565" s="19"/>
      <c r="E565" s="15"/>
      <c r="F565" s="59"/>
    </row>
    <row r="566" spans="1:6" x14ac:dyDescent="0.35">
      <c r="A566" s="32">
        <v>562</v>
      </c>
      <c r="B566" s="19"/>
      <c r="C566" s="19"/>
      <c r="D566" s="19"/>
      <c r="E566" s="15"/>
      <c r="F566" s="59"/>
    </row>
    <row r="567" spans="1:6" x14ac:dyDescent="0.35">
      <c r="A567" s="32">
        <v>563</v>
      </c>
      <c r="B567" s="19"/>
      <c r="C567" s="19"/>
      <c r="D567" s="19"/>
      <c r="E567" s="15"/>
      <c r="F567" s="59"/>
    </row>
    <row r="568" spans="1:6" x14ac:dyDescent="0.35">
      <c r="A568" s="32">
        <v>564</v>
      </c>
      <c r="B568" s="19"/>
      <c r="C568" s="19"/>
      <c r="D568" s="19"/>
      <c r="E568" s="15"/>
      <c r="F568" s="59"/>
    </row>
    <row r="569" spans="1:6" x14ac:dyDescent="0.35">
      <c r="A569" s="32">
        <v>565</v>
      </c>
      <c r="B569" s="19"/>
      <c r="C569" s="19"/>
      <c r="D569" s="19"/>
      <c r="E569" s="15"/>
      <c r="F569" s="59"/>
    </row>
    <row r="570" spans="1:6" x14ac:dyDescent="0.35">
      <c r="A570" s="32">
        <v>566</v>
      </c>
      <c r="B570" s="19"/>
      <c r="C570" s="19"/>
      <c r="D570" s="19"/>
      <c r="E570" s="15"/>
      <c r="F570" s="59"/>
    </row>
    <row r="571" spans="1:6" x14ac:dyDescent="0.35">
      <c r="A571" s="32">
        <v>567</v>
      </c>
      <c r="B571" s="19"/>
      <c r="C571" s="19"/>
      <c r="D571" s="19"/>
      <c r="E571" s="15"/>
      <c r="F571" s="59"/>
    </row>
    <row r="572" spans="1:6" x14ac:dyDescent="0.35">
      <c r="A572" s="32">
        <v>568</v>
      </c>
      <c r="B572" s="19"/>
      <c r="C572" s="19"/>
      <c r="D572" s="19"/>
      <c r="E572" s="15"/>
      <c r="F572" s="59"/>
    </row>
    <row r="573" spans="1:6" x14ac:dyDescent="0.35">
      <c r="A573" s="32">
        <v>569</v>
      </c>
      <c r="B573" s="19"/>
      <c r="C573" s="19"/>
      <c r="D573" s="19"/>
      <c r="E573" s="15"/>
      <c r="F573" s="59"/>
    </row>
    <row r="574" spans="1:6" x14ac:dyDescent="0.35">
      <c r="A574" s="32">
        <v>570</v>
      </c>
      <c r="B574" s="19"/>
      <c r="C574" s="19"/>
      <c r="D574" s="19"/>
      <c r="E574" s="15"/>
      <c r="F574" s="59"/>
    </row>
    <row r="575" spans="1:6" x14ac:dyDescent="0.35">
      <c r="A575" s="32">
        <v>571</v>
      </c>
      <c r="B575" s="19"/>
      <c r="C575" s="19"/>
      <c r="D575" s="19"/>
      <c r="E575" s="15"/>
      <c r="F575" s="59"/>
    </row>
    <row r="576" spans="1:6" x14ac:dyDescent="0.35">
      <c r="A576" s="32">
        <v>572</v>
      </c>
      <c r="B576" s="19"/>
      <c r="C576" s="19"/>
      <c r="D576" s="19"/>
      <c r="E576" s="15"/>
      <c r="F576" s="59"/>
    </row>
    <row r="577" spans="1:6" x14ac:dyDescent="0.35">
      <c r="A577" s="32">
        <v>573</v>
      </c>
      <c r="B577" s="19"/>
      <c r="C577" s="19"/>
      <c r="D577" s="19"/>
      <c r="E577" s="15"/>
      <c r="F577" s="59"/>
    </row>
    <row r="578" spans="1:6" x14ac:dyDescent="0.35">
      <c r="A578" s="32">
        <v>574</v>
      </c>
      <c r="B578" s="19"/>
      <c r="C578" s="19"/>
      <c r="D578" s="19"/>
      <c r="E578" s="15"/>
      <c r="F578" s="59"/>
    </row>
    <row r="579" spans="1:6" x14ac:dyDescent="0.35">
      <c r="A579" s="32">
        <v>575</v>
      </c>
      <c r="B579" s="19"/>
      <c r="C579" s="19"/>
      <c r="D579" s="19"/>
      <c r="E579" s="15"/>
      <c r="F579" s="59"/>
    </row>
    <row r="580" spans="1:6" x14ac:dyDescent="0.35">
      <c r="A580" s="32">
        <v>576</v>
      </c>
      <c r="B580" s="19"/>
      <c r="C580" s="19"/>
      <c r="D580" s="19"/>
      <c r="E580" s="15"/>
      <c r="F580" s="59"/>
    </row>
    <row r="581" spans="1:6" x14ac:dyDescent="0.35">
      <c r="A581" s="32">
        <v>577</v>
      </c>
      <c r="B581" s="19"/>
      <c r="C581" s="19"/>
      <c r="D581" s="19"/>
      <c r="E581" s="15"/>
      <c r="F581" s="59"/>
    </row>
    <row r="582" spans="1:6" x14ac:dyDescent="0.35">
      <c r="A582" s="32">
        <v>578</v>
      </c>
      <c r="B582" s="19"/>
      <c r="C582" s="19"/>
      <c r="D582" s="19"/>
      <c r="E582" s="15"/>
      <c r="F582" s="59"/>
    </row>
    <row r="583" spans="1:6" x14ac:dyDescent="0.35">
      <c r="A583" s="32">
        <v>579</v>
      </c>
      <c r="B583" s="19"/>
      <c r="C583" s="19"/>
      <c r="D583" s="19"/>
      <c r="E583" s="15"/>
      <c r="F583" s="59"/>
    </row>
    <row r="584" spans="1:6" x14ac:dyDescent="0.35">
      <c r="A584" s="32">
        <v>580</v>
      </c>
      <c r="B584" s="19"/>
      <c r="C584" s="19"/>
      <c r="D584" s="19"/>
      <c r="E584" s="15"/>
      <c r="F584" s="59"/>
    </row>
    <row r="585" spans="1:6" x14ac:dyDescent="0.35">
      <c r="A585" s="32">
        <v>581</v>
      </c>
      <c r="B585" s="19"/>
      <c r="C585" s="19"/>
      <c r="D585" s="19"/>
      <c r="E585" s="15"/>
      <c r="F585" s="59"/>
    </row>
    <row r="586" spans="1:6" x14ac:dyDescent="0.35">
      <c r="A586" s="32">
        <v>582</v>
      </c>
      <c r="B586" s="19"/>
      <c r="C586" s="19"/>
      <c r="D586" s="19"/>
      <c r="E586" s="15"/>
      <c r="F586" s="59"/>
    </row>
    <row r="587" spans="1:6" x14ac:dyDescent="0.35">
      <c r="A587" s="32">
        <v>583</v>
      </c>
      <c r="B587" s="19"/>
      <c r="C587" s="19"/>
      <c r="D587" s="19"/>
      <c r="E587" s="15"/>
      <c r="F587" s="59"/>
    </row>
    <row r="588" spans="1:6" x14ac:dyDescent="0.35">
      <c r="A588" s="32">
        <v>584</v>
      </c>
      <c r="B588" s="19"/>
      <c r="C588" s="19"/>
      <c r="D588" s="19"/>
      <c r="E588" s="15"/>
      <c r="F588" s="59"/>
    </row>
    <row r="589" spans="1:6" x14ac:dyDescent="0.35">
      <c r="A589" s="32">
        <v>585</v>
      </c>
      <c r="B589" s="19"/>
      <c r="C589" s="19"/>
      <c r="D589" s="19"/>
      <c r="E589" s="15"/>
      <c r="F589" s="59"/>
    </row>
    <row r="590" spans="1:6" x14ac:dyDescent="0.35">
      <c r="A590" s="32">
        <v>586</v>
      </c>
      <c r="B590" s="19"/>
      <c r="C590" s="19"/>
      <c r="D590" s="19"/>
      <c r="E590" s="15"/>
      <c r="F590" s="59"/>
    </row>
    <row r="591" spans="1:6" x14ac:dyDescent="0.35">
      <c r="A591" s="32">
        <v>587</v>
      </c>
      <c r="B591" s="19"/>
      <c r="C591" s="19"/>
      <c r="D591" s="19"/>
      <c r="E591" s="15"/>
      <c r="F591" s="59"/>
    </row>
    <row r="592" spans="1:6" x14ac:dyDescent="0.35">
      <c r="A592" s="32">
        <v>588</v>
      </c>
      <c r="B592" s="19"/>
      <c r="C592" s="19"/>
      <c r="D592" s="19"/>
      <c r="E592" s="15"/>
      <c r="F592" s="59"/>
    </row>
    <row r="593" spans="1:6" x14ac:dyDescent="0.35">
      <c r="A593" s="32">
        <v>589</v>
      </c>
      <c r="B593" s="19"/>
      <c r="C593" s="19"/>
      <c r="D593" s="19"/>
      <c r="E593" s="15"/>
      <c r="F593" s="59"/>
    </row>
    <row r="594" spans="1:6" x14ac:dyDescent="0.35">
      <c r="A594" s="32">
        <v>590</v>
      </c>
      <c r="B594" s="19"/>
      <c r="C594" s="19"/>
      <c r="D594" s="19"/>
      <c r="E594" s="15"/>
      <c r="F594" s="59"/>
    </row>
    <row r="595" spans="1:6" x14ac:dyDescent="0.35">
      <c r="A595" s="32">
        <v>591</v>
      </c>
      <c r="B595" s="19"/>
      <c r="C595" s="19"/>
      <c r="D595" s="19"/>
      <c r="E595" s="15"/>
      <c r="F595" s="59"/>
    </row>
    <row r="596" spans="1:6" x14ac:dyDescent="0.35">
      <c r="A596" s="32">
        <v>592</v>
      </c>
      <c r="B596" s="19"/>
      <c r="C596" s="19"/>
      <c r="D596" s="19"/>
      <c r="E596" s="15"/>
      <c r="F596" s="59"/>
    </row>
    <row r="597" spans="1:6" x14ac:dyDescent="0.35">
      <c r="A597" s="32">
        <v>593</v>
      </c>
      <c r="B597" s="19"/>
      <c r="C597" s="19"/>
      <c r="D597" s="19"/>
      <c r="E597" s="15"/>
      <c r="F597" s="59"/>
    </row>
    <row r="598" spans="1:6" x14ac:dyDescent="0.35">
      <c r="A598" s="32">
        <v>594</v>
      </c>
      <c r="B598" s="19"/>
      <c r="C598" s="19"/>
      <c r="D598" s="19"/>
      <c r="E598" s="15"/>
      <c r="F598" s="59"/>
    </row>
    <row r="599" spans="1:6" x14ac:dyDescent="0.35">
      <c r="A599" s="32">
        <v>595</v>
      </c>
      <c r="B599" s="19"/>
      <c r="C599" s="19"/>
      <c r="D599" s="19"/>
      <c r="E599" s="15"/>
      <c r="F599" s="59"/>
    </row>
    <row r="600" spans="1:6" x14ac:dyDescent="0.35">
      <c r="A600" s="32">
        <v>596</v>
      </c>
      <c r="B600" s="19"/>
      <c r="C600" s="19"/>
      <c r="D600" s="19"/>
      <c r="E600" s="15"/>
      <c r="F600" s="59"/>
    </row>
    <row r="601" spans="1:6" x14ac:dyDescent="0.35">
      <c r="A601" s="32">
        <v>597</v>
      </c>
      <c r="B601" s="19"/>
      <c r="C601" s="19"/>
      <c r="D601" s="19"/>
      <c r="E601" s="15"/>
      <c r="F601" s="59"/>
    </row>
    <row r="602" spans="1:6" x14ac:dyDescent="0.35">
      <c r="A602" s="32">
        <v>598</v>
      </c>
      <c r="B602" s="19"/>
      <c r="C602" s="19"/>
      <c r="D602" s="19"/>
      <c r="E602" s="15"/>
      <c r="F602" s="59"/>
    </row>
    <row r="603" spans="1:6" x14ac:dyDescent="0.35">
      <c r="A603" s="32">
        <v>599</v>
      </c>
      <c r="B603" s="19"/>
      <c r="C603" s="19"/>
      <c r="D603" s="19"/>
      <c r="E603" s="15"/>
      <c r="F603" s="59"/>
    </row>
    <row r="604" spans="1:6" x14ac:dyDescent="0.35">
      <c r="A604" s="32">
        <v>600</v>
      </c>
      <c r="B604" s="19"/>
      <c r="C604" s="19"/>
      <c r="D604" s="19"/>
      <c r="E604" s="15"/>
      <c r="F604" s="59"/>
    </row>
    <row r="605" spans="1:6" x14ac:dyDescent="0.35">
      <c r="A605" s="32">
        <v>601</v>
      </c>
      <c r="B605" s="19"/>
      <c r="C605" s="19"/>
      <c r="D605" s="19"/>
      <c r="E605" s="15"/>
      <c r="F605" s="59"/>
    </row>
    <row r="606" spans="1:6" x14ac:dyDescent="0.35">
      <c r="A606" s="32">
        <v>602</v>
      </c>
      <c r="B606" s="19"/>
      <c r="C606" s="19"/>
      <c r="D606" s="19"/>
      <c r="E606" s="15"/>
      <c r="F606" s="59"/>
    </row>
    <row r="607" spans="1:6" x14ac:dyDescent="0.35">
      <c r="A607" s="32">
        <v>603</v>
      </c>
      <c r="B607" s="19"/>
      <c r="C607" s="19"/>
      <c r="D607" s="19"/>
      <c r="E607" s="15"/>
      <c r="F607" s="59"/>
    </row>
    <row r="608" spans="1:6" x14ac:dyDescent="0.35">
      <c r="A608" s="32">
        <v>604</v>
      </c>
      <c r="B608" s="19"/>
      <c r="C608" s="19"/>
      <c r="D608" s="19"/>
      <c r="E608" s="15"/>
      <c r="F608" s="59"/>
    </row>
    <row r="609" spans="1:6" x14ac:dyDescent="0.35">
      <c r="A609" s="32">
        <v>605</v>
      </c>
      <c r="B609" s="19"/>
      <c r="C609" s="19"/>
      <c r="D609" s="19"/>
      <c r="E609" s="15"/>
      <c r="F609" s="59"/>
    </row>
    <row r="610" spans="1:6" x14ac:dyDescent="0.35">
      <c r="A610" s="32">
        <v>606</v>
      </c>
      <c r="B610" s="19"/>
      <c r="C610" s="19"/>
      <c r="D610" s="19"/>
      <c r="E610" s="15"/>
      <c r="F610" s="59"/>
    </row>
    <row r="611" spans="1:6" x14ac:dyDescent="0.35">
      <c r="A611" s="32">
        <v>607</v>
      </c>
      <c r="B611" s="19"/>
      <c r="C611" s="19"/>
      <c r="D611" s="19"/>
      <c r="E611" s="15"/>
      <c r="F611" s="59"/>
    </row>
    <row r="612" spans="1:6" x14ac:dyDescent="0.35">
      <c r="A612" s="32">
        <v>608</v>
      </c>
      <c r="B612" s="19"/>
      <c r="C612" s="19"/>
      <c r="D612" s="19"/>
      <c r="E612" s="15"/>
      <c r="F612" s="59"/>
    </row>
    <row r="613" spans="1:6" x14ac:dyDescent="0.35">
      <c r="A613" s="32">
        <v>609</v>
      </c>
      <c r="B613" s="19"/>
      <c r="C613" s="19"/>
      <c r="D613" s="19"/>
      <c r="E613" s="15"/>
      <c r="F613" s="59"/>
    </row>
    <row r="614" spans="1:6" x14ac:dyDescent="0.35">
      <c r="A614" s="32">
        <v>610</v>
      </c>
      <c r="B614" s="19"/>
      <c r="C614" s="19"/>
      <c r="D614" s="19"/>
      <c r="E614" s="15"/>
      <c r="F614" s="59"/>
    </row>
    <row r="615" spans="1:6" x14ac:dyDescent="0.35">
      <c r="A615" s="32">
        <v>611</v>
      </c>
      <c r="B615" s="19"/>
      <c r="C615" s="19"/>
      <c r="D615" s="19"/>
      <c r="E615" s="15"/>
      <c r="F615" s="59"/>
    </row>
    <row r="616" spans="1:6" x14ac:dyDescent="0.35">
      <c r="A616" s="32">
        <v>612</v>
      </c>
      <c r="B616" s="19"/>
      <c r="C616" s="19"/>
      <c r="D616" s="19"/>
      <c r="E616" s="15"/>
      <c r="F616" s="59"/>
    </row>
    <row r="617" spans="1:6" x14ac:dyDescent="0.35">
      <c r="A617" s="32">
        <v>613</v>
      </c>
      <c r="B617" s="19"/>
      <c r="C617" s="19"/>
      <c r="D617" s="19"/>
      <c r="E617" s="15"/>
      <c r="F617" s="59"/>
    </row>
    <row r="618" spans="1:6" x14ac:dyDescent="0.35">
      <c r="A618" s="32">
        <v>614</v>
      </c>
      <c r="B618" s="19"/>
      <c r="C618" s="19"/>
      <c r="D618" s="19"/>
      <c r="E618" s="15"/>
      <c r="F618" s="59"/>
    </row>
    <row r="619" spans="1:6" x14ac:dyDescent="0.35">
      <c r="A619" s="32">
        <v>615</v>
      </c>
      <c r="B619" s="19"/>
      <c r="C619" s="19"/>
      <c r="D619" s="19"/>
      <c r="E619" s="15"/>
      <c r="F619" s="59"/>
    </row>
    <row r="620" spans="1:6" x14ac:dyDescent="0.35">
      <c r="A620" s="32">
        <v>616</v>
      </c>
      <c r="B620" s="19"/>
      <c r="C620" s="19"/>
      <c r="D620" s="19"/>
      <c r="E620" s="15"/>
      <c r="F620" s="59"/>
    </row>
    <row r="621" spans="1:6" x14ac:dyDescent="0.35">
      <c r="A621" s="32">
        <v>617</v>
      </c>
      <c r="B621" s="19"/>
      <c r="C621" s="19"/>
      <c r="D621" s="19"/>
      <c r="E621" s="15"/>
      <c r="F621" s="59"/>
    </row>
    <row r="622" spans="1:6" x14ac:dyDescent="0.35">
      <c r="A622" s="32">
        <v>618</v>
      </c>
      <c r="B622" s="19"/>
      <c r="C622" s="19"/>
      <c r="D622" s="19"/>
      <c r="E622" s="15"/>
      <c r="F622" s="59"/>
    </row>
    <row r="623" spans="1:6" x14ac:dyDescent="0.35">
      <c r="A623" s="32">
        <v>619</v>
      </c>
      <c r="B623" s="19"/>
      <c r="C623" s="19"/>
      <c r="D623" s="19"/>
      <c r="E623" s="15"/>
      <c r="F623" s="59"/>
    </row>
    <row r="624" spans="1:6" x14ac:dyDescent="0.35">
      <c r="A624" s="32">
        <v>620</v>
      </c>
      <c r="B624" s="19"/>
      <c r="C624" s="19"/>
      <c r="D624" s="19"/>
      <c r="E624" s="15"/>
      <c r="F624" s="59"/>
    </row>
    <row r="625" spans="1:6" x14ac:dyDescent="0.35">
      <c r="A625" s="32">
        <v>621</v>
      </c>
      <c r="B625" s="19"/>
      <c r="C625" s="19"/>
      <c r="D625" s="19"/>
      <c r="E625" s="15"/>
      <c r="F625" s="59"/>
    </row>
    <row r="626" spans="1:6" x14ac:dyDescent="0.35">
      <c r="A626" s="32">
        <v>622</v>
      </c>
      <c r="B626" s="19"/>
      <c r="C626" s="19"/>
      <c r="D626" s="19"/>
      <c r="E626" s="15"/>
      <c r="F626" s="59"/>
    </row>
    <row r="627" spans="1:6" x14ac:dyDescent="0.35">
      <c r="A627" s="32">
        <v>623</v>
      </c>
      <c r="B627" s="19"/>
      <c r="C627" s="19"/>
      <c r="D627" s="19"/>
      <c r="E627" s="15"/>
      <c r="F627" s="59"/>
    </row>
    <row r="628" spans="1:6" x14ac:dyDescent="0.35">
      <c r="A628" s="32">
        <v>624</v>
      </c>
      <c r="B628" s="19"/>
      <c r="C628" s="19"/>
      <c r="D628" s="19"/>
      <c r="E628" s="15"/>
      <c r="F628" s="59"/>
    </row>
    <row r="629" spans="1:6" x14ac:dyDescent="0.35">
      <c r="A629" s="32">
        <v>625</v>
      </c>
      <c r="B629" s="19"/>
      <c r="C629" s="19"/>
      <c r="D629" s="19"/>
      <c r="E629" s="15"/>
      <c r="F629" s="59"/>
    </row>
    <row r="630" spans="1:6" x14ac:dyDescent="0.35">
      <c r="A630" s="32">
        <v>626</v>
      </c>
      <c r="B630" s="19"/>
      <c r="C630" s="19"/>
      <c r="D630" s="19"/>
      <c r="E630" s="15"/>
      <c r="F630" s="59"/>
    </row>
    <row r="631" spans="1:6" x14ac:dyDescent="0.35">
      <c r="A631" s="32">
        <v>627</v>
      </c>
      <c r="B631" s="19"/>
      <c r="C631" s="19"/>
      <c r="D631" s="19"/>
      <c r="E631" s="15"/>
      <c r="F631" s="59"/>
    </row>
    <row r="632" spans="1:6" x14ac:dyDescent="0.35">
      <c r="A632" s="32">
        <v>628</v>
      </c>
      <c r="B632" s="19"/>
      <c r="C632" s="19"/>
      <c r="D632" s="19"/>
      <c r="E632" s="15"/>
      <c r="F632" s="59"/>
    </row>
    <row r="633" spans="1:6" x14ac:dyDescent="0.35">
      <c r="A633" s="32">
        <v>629</v>
      </c>
      <c r="B633" s="19"/>
      <c r="C633" s="19"/>
      <c r="D633" s="19"/>
      <c r="E633" s="15"/>
      <c r="F633" s="59"/>
    </row>
    <row r="634" spans="1:6" x14ac:dyDescent="0.35">
      <c r="A634" s="32">
        <v>630</v>
      </c>
      <c r="B634" s="19"/>
      <c r="C634" s="19"/>
      <c r="D634" s="19"/>
      <c r="E634" s="15"/>
      <c r="F634" s="59"/>
    </row>
    <row r="635" spans="1:6" x14ac:dyDescent="0.35">
      <c r="A635" s="32">
        <v>631</v>
      </c>
      <c r="B635" s="19"/>
      <c r="C635" s="19"/>
      <c r="D635" s="19"/>
      <c r="E635" s="15"/>
      <c r="F635" s="59"/>
    </row>
    <row r="636" spans="1:6" x14ac:dyDescent="0.35">
      <c r="A636" s="32">
        <v>632</v>
      </c>
      <c r="B636" s="19"/>
      <c r="C636" s="19"/>
      <c r="D636" s="19"/>
      <c r="E636" s="15"/>
      <c r="F636" s="59"/>
    </row>
    <row r="637" spans="1:6" x14ac:dyDescent="0.35">
      <c r="A637" s="32">
        <v>633</v>
      </c>
      <c r="B637" s="19"/>
      <c r="C637" s="19"/>
      <c r="D637" s="19"/>
      <c r="E637" s="15"/>
      <c r="F637" s="59"/>
    </row>
    <row r="638" spans="1:6" x14ac:dyDescent="0.35">
      <c r="A638" s="32">
        <v>634</v>
      </c>
      <c r="B638" s="19"/>
      <c r="C638" s="19"/>
      <c r="D638" s="19"/>
      <c r="E638" s="15"/>
      <c r="F638" s="59"/>
    </row>
    <row r="639" spans="1:6" x14ac:dyDescent="0.35">
      <c r="A639" s="32">
        <v>635</v>
      </c>
      <c r="B639" s="19"/>
      <c r="C639" s="19"/>
      <c r="D639" s="19"/>
      <c r="E639" s="15"/>
      <c r="F639" s="59"/>
    </row>
    <row r="640" spans="1:6" x14ac:dyDescent="0.35">
      <c r="A640" s="32">
        <v>636</v>
      </c>
      <c r="B640" s="19"/>
      <c r="C640" s="19"/>
      <c r="D640" s="19"/>
      <c r="E640" s="15"/>
      <c r="F640" s="59"/>
    </row>
    <row r="641" spans="1:6" x14ac:dyDescent="0.35">
      <c r="A641" s="32">
        <v>637</v>
      </c>
      <c r="B641" s="19"/>
      <c r="C641" s="19"/>
      <c r="D641" s="19"/>
      <c r="E641" s="15"/>
      <c r="F641" s="59"/>
    </row>
    <row r="642" spans="1:6" x14ac:dyDescent="0.35">
      <c r="A642" s="32">
        <v>638</v>
      </c>
      <c r="B642" s="19"/>
      <c r="C642" s="19"/>
      <c r="D642" s="19"/>
      <c r="E642" s="15"/>
      <c r="F642" s="59"/>
    </row>
    <row r="643" spans="1:6" x14ac:dyDescent="0.35">
      <c r="A643" s="32">
        <v>639</v>
      </c>
      <c r="B643" s="19"/>
      <c r="C643" s="19"/>
      <c r="D643" s="19"/>
      <c r="E643" s="15"/>
      <c r="F643" s="59"/>
    </row>
    <row r="644" spans="1:6" x14ac:dyDescent="0.35">
      <c r="A644" s="32">
        <v>640</v>
      </c>
      <c r="B644" s="19"/>
      <c r="C644" s="19"/>
      <c r="D644" s="19"/>
      <c r="E644" s="15"/>
      <c r="F644" s="59"/>
    </row>
    <row r="645" spans="1:6" x14ac:dyDescent="0.35">
      <c r="A645" s="32">
        <v>641</v>
      </c>
      <c r="B645" s="19"/>
      <c r="C645" s="19"/>
      <c r="D645" s="19"/>
      <c r="E645" s="15"/>
      <c r="F645" s="59"/>
    </row>
    <row r="646" spans="1:6" x14ac:dyDescent="0.35">
      <c r="A646" s="32">
        <v>642</v>
      </c>
      <c r="B646" s="19"/>
      <c r="C646" s="19"/>
      <c r="D646" s="19"/>
      <c r="E646" s="15"/>
      <c r="F646" s="59"/>
    </row>
    <row r="647" spans="1:6" x14ac:dyDescent="0.35">
      <c r="A647" s="32">
        <v>643</v>
      </c>
      <c r="B647" s="19"/>
      <c r="C647" s="19"/>
      <c r="D647" s="19"/>
      <c r="E647" s="15"/>
      <c r="F647" s="59"/>
    </row>
    <row r="648" spans="1:6" x14ac:dyDescent="0.35">
      <c r="A648" s="32">
        <v>644</v>
      </c>
      <c r="B648" s="19"/>
      <c r="C648" s="19"/>
      <c r="D648" s="19"/>
      <c r="E648" s="15"/>
      <c r="F648" s="59"/>
    </row>
    <row r="649" spans="1:6" x14ac:dyDescent="0.35">
      <c r="A649" s="32">
        <v>645</v>
      </c>
      <c r="B649" s="19"/>
      <c r="C649" s="19"/>
      <c r="D649" s="19"/>
      <c r="E649" s="15"/>
      <c r="F649" s="59"/>
    </row>
    <row r="650" spans="1:6" x14ac:dyDescent="0.35">
      <c r="A650" s="32">
        <v>646</v>
      </c>
      <c r="B650" s="19"/>
      <c r="C650" s="19"/>
      <c r="D650" s="19"/>
      <c r="E650" s="15"/>
      <c r="F650" s="59"/>
    </row>
    <row r="651" spans="1:6" x14ac:dyDescent="0.35">
      <c r="A651" s="32">
        <v>647</v>
      </c>
      <c r="B651" s="19"/>
      <c r="C651" s="19"/>
      <c r="D651" s="19"/>
      <c r="E651" s="15"/>
      <c r="F651" s="59"/>
    </row>
    <row r="652" spans="1:6" x14ac:dyDescent="0.35">
      <c r="A652" s="32">
        <v>648</v>
      </c>
      <c r="B652" s="19"/>
      <c r="C652" s="19"/>
      <c r="D652" s="19"/>
      <c r="E652" s="15"/>
      <c r="F652" s="59"/>
    </row>
    <row r="653" spans="1:6" x14ac:dyDescent="0.35">
      <c r="A653" s="32">
        <v>649</v>
      </c>
      <c r="B653" s="19"/>
      <c r="C653" s="19"/>
      <c r="D653" s="19"/>
      <c r="E653" s="15"/>
      <c r="F653" s="59"/>
    </row>
    <row r="654" spans="1:6" x14ac:dyDescent="0.35">
      <c r="A654" s="32">
        <v>650</v>
      </c>
      <c r="B654" s="19"/>
      <c r="C654" s="19"/>
      <c r="D654" s="19"/>
      <c r="E654" s="15"/>
      <c r="F654" s="59"/>
    </row>
    <row r="655" spans="1:6" x14ac:dyDescent="0.35">
      <c r="A655" s="32">
        <v>651</v>
      </c>
      <c r="B655" s="19"/>
      <c r="C655" s="19"/>
      <c r="D655" s="19"/>
      <c r="E655" s="15"/>
      <c r="F655" s="59"/>
    </row>
    <row r="656" spans="1:6" x14ac:dyDescent="0.35">
      <c r="A656" s="32">
        <v>652</v>
      </c>
      <c r="B656" s="19"/>
      <c r="C656" s="19"/>
      <c r="D656" s="19"/>
      <c r="E656" s="15"/>
      <c r="F656" s="59"/>
    </row>
    <row r="657" spans="1:6" x14ac:dyDescent="0.35">
      <c r="A657" s="32">
        <v>653</v>
      </c>
      <c r="B657" s="19"/>
      <c r="C657" s="19"/>
      <c r="D657" s="19"/>
      <c r="E657" s="15"/>
      <c r="F657" s="59"/>
    </row>
    <row r="658" spans="1:6" x14ac:dyDescent="0.35">
      <c r="A658" s="32">
        <v>654</v>
      </c>
      <c r="B658" s="19"/>
      <c r="C658" s="19"/>
      <c r="D658" s="19"/>
      <c r="E658" s="15"/>
      <c r="F658" s="59"/>
    </row>
    <row r="659" spans="1:6" x14ac:dyDescent="0.35">
      <c r="A659" s="32">
        <v>655</v>
      </c>
      <c r="B659" s="19"/>
      <c r="C659" s="19"/>
      <c r="D659" s="19"/>
      <c r="E659" s="15"/>
      <c r="F659" s="59"/>
    </row>
    <row r="660" spans="1:6" x14ac:dyDescent="0.35">
      <c r="A660" s="32">
        <v>656</v>
      </c>
      <c r="B660" s="19"/>
      <c r="C660" s="19"/>
      <c r="D660" s="19"/>
      <c r="E660" s="15"/>
      <c r="F660" s="59"/>
    </row>
    <row r="661" spans="1:6" x14ac:dyDescent="0.35">
      <c r="A661" s="32">
        <v>657</v>
      </c>
      <c r="B661" s="19"/>
      <c r="C661" s="19"/>
      <c r="D661" s="19"/>
      <c r="E661" s="15"/>
      <c r="F661" s="59"/>
    </row>
    <row r="662" spans="1:6" x14ac:dyDescent="0.35">
      <c r="A662" s="32">
        <v>658</v>
      </c>
      <c r="B662" s="19"/>
      <c r="C662" s="19"/>
      <c r="D662" s="19"/>
      <c r="E662" s="15"/>
      <c r="F662" s="59"/>
    </row>
    <row r="663" spans="1:6" x14ac:dyDescent="0.35">
      <c r="A663" s="32">
        <v>659</v>
      </c>
      <c r="B663" s="19"/>
      <c r="C663" s="19"/>
      <c r="D663" s="19"/>
      <c r="E663" s="15"/>
      <c r="F663" s="59"/>
    </row>
    <row r="664" spans="1:6" x14ac:dyDescent="0.35">
      <c r="A664" s="32">
        <v>660</v>
      </c>
      <c r="B664" s="19"/>
      <c r="C664" s="19"/>
      <c r="D664" s="19"/>
      <c r="E664" s="15"/>
      <c r="F664" s="59"/>
    </row>
    <row r="665" spans="1:6" x14ac:dyDescent="0.35">
      <c r="A665" s="32">
        <v>661</v>
      </c>
      <c r="B665" s="19"/>
      <c r="C665" s="19"/>
      <c r="D665" s="19"/>
      <c r="E665" s="15"/>
      <c r="F665" s="59"/>
    </row>
    <row r="666" spans="1:6" x14ac:dyDescent="0.35">
      <c r="A666" s="32">
        <v>662</v>
      </c>
      <c r="B666" s="19"/>
      <c r="C666" s="19"/>
      <c r="D666" s="19"/>
      <c r="E666" s="15"/>
      <c r="F666" s="59"/>
    </row>
    <row r="667" spans="1:6" x14ac:dyDescent="0.35">
      <c r="A667" s="32">
        <v>663</v>
      </c>
      <c r="B667" s="19"/>
      <c r="C667" s="19"/>
      <c r="D667" s="19"/>
      <c r="E667" s="15"/>
      <c r="F667" s="59"/>
    </row>
    <row r="668" spans="1:6" x14ac:dyDescent="0.35">
      <c r="A668" s="32">
        <v>664</v>
      </c>
      <c r="B668" s="19"/>
      <c r="C668" s="19"/>
      <c r="D668" s="19"/>
      <c r="E668" s="15"/>
      <c r="F668" s="59"/>
    </row>
    <row r="669" spans="1:6" x14ac:dyDescent="0.35">
      <c r="A669" s="32">
        <v>665</v>
      </c>
      <c r="B669" s="19"/>
      <c r="C669" s="19"/>
      <c r="D669" s="19"/>
      <c r="E669" s="15"/>
      <c r="F669" s="59"/>
    </row>
    <row r="670" spans="1:6" x14ac:dyDescent="0.35">
      <c r="A670" s="32">
        <v>666</v>
      </c>
      <c r="B670" s="19"/>
      <c r="C670" s="19"/>
      <c r="D670" s="19"/>
      <c r="E670" s="15"/>
      <c r="F670" s="59"/>
    </row>
    <row r="671" spans="1:6" x14ac:dyDescent="0.35">
      <c r="A671" s="32">
        <v>667</v>
      </c>
      <c r="B671" s="19"/>
      <c r="C671" s="19"/>
      <c r="D671" s="19"/>
      <c r="E671" s="15"/>
      <c r="F671" s="59"/>
    </row>
    <row r="672" spans="1:6" x14ac:dyDescent="0.35">
      <c r="A672" s="32">
        <v>668</v>
      </c>
      <c r="B672" s="19"/>
      <c r="C672" s="19"/>
      <c r="D672" s="19"/>
      <c r="E672" s="15"/>
      <c r="F672" s="59"/>
    </row>
    <row r="673" spans="1:6" x14ac:dyDescent="0.35">
      <c r="A673" s="32">
        <v>669</v>
      </c>
      <c r="B673" s="19"/>
      <c r="C673" s="19"/>
      <c r="D673" s="19"/>
      <c r="E673" s="15"/>
      <c r="F673" s="59"/>
    </row>
    <row r="674" spans="1:6" x14ac:dyDescent="0.35">
      <c r="A674" s="32">
        <v>670</v>
      </c>
      <c r="B674" s="19"/>
      <c r="C674" s="19"/>
      <c r="D674" s="19"/>
      <c r="E674" s="15"/>
      <c r="F674" s="59"/>
    </row>
    <row r="675" spans="1:6" x14ac:dyDescent="0.35">
      <c r="A675" s="32">
        <v>671</v>
      </c>
      <c r="B675" s="19"/>
      <c r="C675" s="19"/>
      <c r="D675" s="19"/>
      <c r="E675" s="15"/>
      <c r="F675" s="59"/>
    </row>
    <row r="676" spans="1:6" x14ac:dyDescent="0.35">
      <c r="A676" s="32">
        <v>672</v>
      </c>
      <c r="B676" s="19"/>
      <c r="C676" s="19"/>
      <c r="D676" s="19"/>
      <c r="E676" s="15"/>
      <c r="F676" s="59"/>
    </row>
    <row r="677" spans="1:6" x14ac:dyDescent="0.35">
      <c r="A677" s="32">
        <v>673</v>
      </c>
      <c r="B677" s="19"/>
      <c r="C677" s="19"/>
      <c r="D677" s="19"/>
      <c r="E677" s="15"/>
      <c r="F677" s="59"/>
    </row>
    <row r="678" spans="1:6" x14ac:dyDescent="0.35">
      <c r="A678" s="32">
        <v>674</v>
      </c>
      <c r="B678" s="19"/>
      <c r="C678" s="19"/>
      <c r="D678" s="19"/>
      <c r="E678" s="15"/>
      <c r="F678" s="59"/>
    </row>
    <row r="679" spans="1:6" x14ac:dyDescent="0.35">
      <c r="A679" s="32">
        <v>675</v>
      </c>
      <c r="B679" s="19"/>
      <c r="C679" s="19"/>
      <c r="D679" s="19"/>
      <c r="E679" s="15"/>
      <c r="F679" s="59"/>
    </row>
    <row r="680" spans="1:6" x14ac:dyDescent="0.35">
      <c r="A680" s="32">
        <v>676</v>
      </c>
      <c r="B680" s="19"/>
      <c r="C680" s="19"/>
      <c r="D680" s="19"/>
      <c r="E680" s="15"/>
      <c r="F680" s="59"/>
    </row>
    <row r="681" spans="1:6" x14ac:dyDescent="0.35">
      <c r="A681" s="32">
        <v>677</v>
      </c>
      <c r="B681" s="19"/>
      <c r="C681" s="19"/>
      <c r="D681" s="19"/>
      <c r="E681" s="15"/>
      <c r="F681" s="59"/>
    </row>
    <row r="682" spans="1:6" x14ac:dyDescent="0.35">
      <c r="A682" s="32">
        <v>678</v>
      </c>
      <c r="B682" s="19"/>
      <c r="C682" s="19"/>
      <c r="D682" s="19"/>
      <c r="E682" s="15"/>
      <c r="F682" s="59"/>
    </row>
    <row r="683" spans="1:6" x14ac:dyDescent="0.35">
      <c r="A683" s="32">
        <v>679</v>
      </c>
      <c r="B683" s="19"/>
      <c r="C683" s="19"/>
      <c r="D683" s="19"/>
      <c r="E683" s="15"/>
      <c r="F683" s="59"/>
    </row>
    <row r="684" spans="1:6" x14ac:dyDescent="0.35">
      <c r="A684" s="32">
        <v>680</v>
      </c>
      <c r="B684" s="19"/>
      <c r="C684" s="19"/>
      <c r="D684" s="19"/>
      <c r="E684" s="15"/>
      <c r="F684" s="59"/>
    </row>
    <row r="685" spans="1:6" x14ac:dyDescent="0.35">
      <c r="A685" s="32">
        <v>681</v>
      </c>
      <c r="B685" s="19"/>
      <c r="C685" s="19"/>
      <c r="D685" s="19"/>
      <c r="E685" s="15"/>
      <c r="F685" s="59"/>
    </row>
    <row r="686" spans="1:6" x14ac:dyDescent="0.35">
      <c r="A686" s="32">
        <v>682</v>
      </c>
      <c r="B686" s="19"/>
      <c r="C686" s="19"/>
      <c r="D686" s="19"/>
      <c r="E686" s="15"/>
      <c r="F686" s="59"/>
    </row>
    <row r="687" spans="1:6" x14ac:dyDescent="0.35">
      <c r="A687" s="32">
        <v>683</v>
      </c>
      <c r="B687" s="19"/>
      <c r="C687" s="19"/>
      <c r="D687" s="19"/>
      <c r="E687" s="15"/>
      <c r="F687" s="59"/>
    </row>
    <row r="688" spans="1:6" x14ac:dyDescent="0.35">
      <c r="A688" s="32">
        <v>684</v>
      </c>
      <c r="B688" s="19"/>
      <c r="C688" s="19"/>
      <c r="D688" s="19"/>
      <c r="E688" s="15"/>
      <c r="F688" s="59"/>
    </row>
    <row r="689" spans="1:6" x14ac:dyDescent="0.35">
      <c r="A689" s="32">
        <v>685</v>
      </c>
      <c r="B689" s="19"/>
      <c r="C689" s="19"/>
      <c r="D689" s="19"/>
      <c r="E689" s="15"/>
      <c r="F689" s="59"/>
    </row>
    <row r="690" spans="1:6" x14ac:dyDescent="0.35">
      <c r="A690" s="32">
        <v>686</v>
      </c>
      <c r="B690" s="19"/>
      <c r="C690" s="19"/>
      <c r="D690" s="19"/>
      <c r="E690" s="15"/>
      <c r="F690" s="59"/>
    </row>
    <row r="691" spans="1:6" x14ac:dyDescent="0.35">
      <c r="A691" s="32">
        <v>687</v>
      </c>
      <c r="B691" s="19"/>
      <c r="C691" s="19"/>
      <c r="D691" s="19"/>
      <c r="E691" s="15"/>
      <c r="F691" s="59"/>
    </row>
    <row r="692" spans="1:6" x14ac:dyDescent="0.35">
      <c r="A692" s="32">
        <v>688</v>
      </c>
      <c r="B692" s="19"/>
      <c r="C692" s="19"/>
      <c r="D692" s="19"/>
      <c r="E692" s="15"/>
      <c r="F692" s="59"/>
    </row>
    <row r="693" spans="1:6" x14ac:dyDescent="0.35">
      <c r="A693" s="32">
        <v>689</v>
      </c>
      <c r="B693" s="19"/>
      <c r="C693" s="19"/>
      <c r="D693" s="19"/>
      <c r="E693" s="15"/>
      <c r="F693" s="59"/>
    </row>
    <row r="694" spans="1:6" x14ac:dyDescent="0.35">
      <c r="A694" s="32">
        <v>690</v>
      </c>
      <c r="B694" s="19"/>
      <c r="C694" s="19"/>
      <c r="D694" s="19"/>
      <c r="E694" s="15"/>
      <c r="F694" s="59"/>
    </row>
    <row r="695" spans="1:6" x14ac:dyDescent="0.35">
      <c r="A695" s="32">
        <v>691</v>
      </c>
      <c r="B695" s="19"/>
      <c r="C695" s="19"/>
      <c r="D695" s="19"/>
      <c r="E695" s="15"/>
      <c r="F695" s="59"/>
    </row>
    <row r="696" spans="1:6" x14ac:dyDescent="0.35">
      <c r="A696" s="32">
        <v>692</v>
      </c>
      <c r="B696" s="19"/>
      <c r="C696" s="19"/>
      <c r="D696" s="19"/>
      <c r="E696" s="15"/>
      <c r="F696" s="59"/>
    </row>
    <row r="697" spans="1:6" x14ac:dyDescent="0.35">
      <c r="A697" s="32">
        <v>693</v>
      </c>
      <c r="B697" s="19"/>
      <c r="C697" s="19"/>
      <c r="D697" s="19"/>
      <c r="E697" s="15"/>
      <c r="F697" s="59"/>
    </row>
    <row r="698" spans="1:6" x14ac:dyDescent="0.35">
      <c r="A698" s="32">
        <v>694</v>
      </c>
      <c r="B698" s="19"/>
      <c r="C698" s="19"/>
      <c r="D698" s="19"/>
      <c r="E698" s="15"/>
      <c r="F698" s="59"/>
    </row>
    <row r="699" spans="1:6" x14ac:dyDescent="0.35">
      <c r="A699" s="32">
        <v>695</v>
      </c>
      <c r="B699" s="19"/>
      <c r="C699" s="19"/>
      <c r="D699" s="19"/>
      <c r="E699" s="15"/>
      <c r="F699" s="59"/>
    </row>
    <row r="700" spans="1:6" x14ac:dyDescent="0.35">
      <c r="A700" s="32">
        <v>696</v>
      </c>
      <c r="B700" s="19"/>
      <c r="C700" s="19"/>
      <c r="D700" s="19"/>
      <c r="E700" s="15"/>
      <c r="F700" s="59"/>
    </row>
    <row r="701" spans="1:6" x14ac:dyDescent="0.35">
      <c r="A701" s="32">
        <v>697</v>
      </c>
      <c r="B701" s="19"/>
      <c r="C701" s="19"/>
      <c r="D701" s="19"/>
      <c r="E701" s="15"/>
      <c r="F701" s="59"/>
    </row>
    <row r="702" spans="1:6" x14ac:dyDescent="0.35">
      <c r="A702" s="32">
        <v>698</v>
      </c>
      <c r="B702" s="19"/>
      <c r="C702" s="19"/>
      <c r="D702" s="19"/>
      <c r="E702" s="15"/>
      <c r="F702" s="59"/>
    </row>
    <row r="703" spans="1:6" x14ac:dyDescent="0.35">
      <c r="A703" s="32">
        <v>699</v>
      </c>
      <c r="B703" s="19"/>
      <c r="C703" s="19"/>
      <c r="D703" s="19"/>
      <c r="E703" s="15"/>
      <c r="F703" s="59"/>
    </row>
    <row r="704" spans="1:6" x14ac:dyDescent="0.35">
      <c r="A704" s="32">
        <v>700</v>
      </c>
      <c r="B704" s="19"/>
      <c r="C704" s="19"/>
      <c r="D704" s="19"/>
      <c r="E704" s="15"/>
      <c r="F704" s="59"/>
    </row>
    <row r="705" spans="1:6" x14ac:dyDescent="0.35">
      <c r="A705" s="32">
        <v>701</v>
      </c>
      <c r="B705" s="19"/>
      <c r="C705" s="19"/>
      <c r="D705" s="19"/>
      <c r="E705" s="15"/>
      <c r="F705" s="59"/>
    </row>
    <row r="706" spans="1:6" x14ac:dyDescent="0.35">
      <c r="A706" s="32">
        <v>702</v>
      </c>
      <c r="B706" s="19"/>
      <c r="C706" s="19"/>
      <c r="D706" s="19"/>
      <c r="E706" s="15"/>
      <c r="F706" s="59"/>
    </row>
    <row r="707" spans="1:6" x14ac:dyDescent="0.35">
      <c r="A707" s="32">
        <v>703</v>
      </c>
      <c r="B707" s="19"/>
      <c r="C707" s="19"/>
      <c r="D707" s="19"/>
      <c r="E707" s="15"/>
      <c r="F707" s="59"/>
    </row>
    <row r="708" spans="1:6" x14ac:dyDescent="0.35">
      <c r="A708" s="32">
        <v>704</v>
      </c>
      <c r="B708" s="19"/>
      <c r="C708" s="19"/>
      <c r="D708" s="19"/>
      <c r="E708" s="15"/>
      <c r="F708" s="59"/>
    </row>
    <row r="709" spans="1:6" x14ac:dyDescent="0.35">
      <c r="A709" s="32">
        <v>705</v>
      </c>
      <c r="B709" s="19"/>
      <c r="C709" s="19"/>
      <c r="D709" s="19"/>
      <c r="E709" s="15"/>
      <c r="F709" s="59"/>
    </row>
    <row r="710" spans="1:6" x14ac:dyDescent="0.35">
      <c r="A710" s="32">
        <v>706</v>
      </c>
      <c r="B710" s="19"/>
      <c r="C710" s="19"/>
      <c r="D710" s="19"/>
      <c r="E710" s="15"/>
      <c r="F710" s="59"/>
    </row>
    <row r="711" spans="1:6" x14ac:dyDescent="0.35">
      <c r="A711" s="32">
        <v>707</v>
      </c>
      <c r="B711" s="19"/>
      <c r="C711" s="19"/>
      <c r="D711" s="19"/>
      <c r="E711" s="15"/>
      <c r="F711" s="59"/>
    </row>
    <row r="712" spans="1:6" x14ac:dyDescent="0.35">
      <c r="A712" s="32">
        <v>708</v>
      </c>
      <c r="B712" s="19"/>
      <c r="C712" s="19"/>
      <c r="D712" s="19"/>
      <c r="E712" s="15"/>
      <c r="F712" s="59"/>
    </row>
    <row r="713" spans="1:6" x14ac:dyDescent="0.35">
      <c r="A713" s="32">
        <v>709</v>
      </c>
      <c r="B713" s="19"/>
      <c r="C713" s="19"/>
      <c r="D713" s="19"/>
      <c r="E713" s="15"/>
      <c r="F713" s="59"/>
    </row>
    <row r="714" spans="1:6" x14ac:dyDescent="0.35">
      <c r="A714" s="32">
        <v>710</v>
      </c>
      <c r="B714" s="19"/>
      <c r="C714" s="19"/>
      <c r="D714" s="19"/>
      <c r="E714" s="15"/>
      <c r="F714" s="59"/>
    </row>
    <row r="715" spans="1:6" x14ac:dyDescent="0.35">
      <c r="A715" s="32">
        <v>711</v>
      </c>
      <c r="B715" s="19"/>
      <c r="C715" s="19"/>
      <c r="D715" s="19"/>
      <c r="E715" s="15"/>
      <c r="F715" s="59"/>
    </row>
    <row r="716" spans="1:6" x14ac:dyDescent="0.35">
      <c r="A716" s="32">
        <v>712</v>
      </c>
      <c r="B716" s="19"/>
      <c r="C716" s="19"/>
      <c r="D716" s="19"/>
      <c r="E716" s="15"/>
      <c r="F716" s="59"/>
    </row>
    <row r="717" spans="1:6" x14ac:dyDescent="0.35">
      <c r="A717" s="32">
        <v>713</v>
      </c>
      <c r="B717" s="19"/>
      <c r="C717" s="19"/>
      <c r="D717" s="19"/>
      <c r="E717" s="15"/>
      <c r="F717" s="59"/>
    </row>
    <row r="718" spans="1:6" x14ac:dyDescent="0.35">
      <c r="A718" s="32">
        <v>714</v>
      </c>
      <c r="B718" s="19"/>
      <c r="C718" s="19"/>
      <c r="D718" s="19"/>
      <c r="E718" s="15"/>
      <c r="F718" s="59"/>
    </row>
    <row r="719" spans="1:6" x14ac:dyDescent="0.35">
      <c r="A719" s="32">
        <v>715</v>
      </c>
      <c r="B719" s="19"/>
      <c r="C719" s="19"/>
      <c r="D719" s="19"/>
      <c r="E719" s="15"/>
      <c r="F719" s="59"/>
    </row>
    <row r="720" spans="1:6" x14ac:dyDescent="0.35">
      <c r="A720" s="32">
        <v>716</v>
      </c>
      <c r="B720" s="19"/>
      <c r="C720" s="19"/>
      <c r="D720" s="19"/>
      <c r="E720" s="15"/>
      <c r="F720" s="59"/>
    </row>
    <row r="721" spans="1:6" x14ac:dyDescent="0.35">
      <c r="A721" s="32">
        <v>717</v>
      </c>
      <c r="B721" s="19"/>
      <c r="C721" s="19"/>
      <c r="D721" s="19"/>
      <c r="E721" s="15"/>
      <c r="F721" s="59"/>
    </row>
    <row r="722" spans="1:6" x14ac:dyDescent="0.35">
      <c r="A722" s="32">
        <v>718</v>
      </c>
      <c r="B722" s="19"/>
      <c r="C722" s="19"/>
      <c r="D722" s="19"/>
      <c r="E722" s="15"/>
      <c r="F722" s="59"/>
    </row>
    <row r="723" spans="1:6" x14ac:dyDescent="0.35">
      <c r="A723" s="32">
        <v>719</v>
      </c>
      <c r="B723" s="19"/>
      <c r="C723" s="19"/>
      <c r="D723" s="19"/>
      <c r="E723" s="15"/>
      <c r="F723" s="59"/>
    </row>
    <row r="724" spans="1:6" x14ac:dyDescent="0.35">
      <c r="A724" s="32">
        <v>720</v>
      </c>
      <c r="B724" s="19"/>
      <c r="C724" s="19"/>
      <c r="D724" s="19"/>
      <c r="E724" s="15"/>
      <c r="F724" s="59"/>
    </row>
    <row r="725" spans="1:6" x14ac:dyDescent="0.35">
      <c r="A725" s="32">
        <v>721</v>
      </c>
      <c r="B725" s="19"/>
      <c r="C725" s="19"/>
      <c r="D725" s="19"/>
      <c r="E725" s="15"/>
      <c r="F725" s="59"/>
    </row>
    <row r="726" spans="1:6" x14ac:dyDescent="0.35">
      <c r="A726" s="32">
        <v>722</v>
      </c>
      <c r="B726" s="19"/>
      <c r="C726" s="19"/>
      <c r="D726" s="19"/>
      <c r="E726" s="15"/>
      <c r="F726" s="59"/>
    </row>
    <row r="727" spans="1:6" x14ac:dyDescent="0.35">
      <c r="A727" s="32">
        <v>723</v>
      </c>
      <c r="B727" s="19"/>
      <c r="C727" s="19"/>
      <c r="D727" s="19"/>
      <c r="E727" s="15"/>
      <c r="F727" s="59"/>
    </row>
    <row r="728" spans="1:6" x14ac:dyDescent="0.35">
      <c r="A728" s="32">
        <v>724</v>
      </c>
      <c r="B728" s="19"/>
      <c r="C728" s="19"/>
      <c r="D728" s="19"/>
      <c r="E728" s="15"/>
      <c r="F728" s="59"/>
    </row>
    <row r="729" spans="1:6" x14ac:dyDescent="0.35">
      <c r="A729" s="32">
        <v>725</v>
      </c>
      <c r="B729" s="19"/>
      <c r="C729" s="19"/>
      <c r="D729" s="19"/>
      <c r="E729" s="15"/>
      <c r="F729" s="59"/>
    </row>
    <row r="730" spans="1:6" x14ac:dyDescent="0.35">
      <c r="A730" s="32">
        <v>726</v>
      </c>
      <c r="B730" s="19"/>
      <c r="C730" s="19"/>
      <c r="D730" s="19"/>
      <c r="E730" s="15"/>
      <c r="F730" s="59"/>
    </row>
    <row r="731" spans="1:6" x14ac:dyDescent="0.35">
      <c r="A731" s="32">
        <v>727</v>
      </c>
      <c r="B731" s="19"/>
      <c r="C731" s="19"/>
      <c r="D731" s="19"/>
      <c r="E731" s="15"/>
      <c r="F731" s="59"/>
    </row>
    <row r="732" spans="1:6" x14ac:dyDescent="0.35">
      <c r="A732" s="32">
        <v>728</v>
      </c>
      <c r="B732" s="19"/>
      <c r="C732" s="19"/>
      <c r="D732" s="19"/>
      <c r="E732" s="15"/>
      <c r="F732" s="59"/>
    </row>
    <row r="733" spans="1:6" x14ac:dyDescent="0.35">
      <c r="A733" s="32">
        <v>729</v>
      </c>
      <c r="B733" s="19"/>
      <c r="C733" s="19"/>
      <c r="D733" s="19"/>
      <c r="E733" s="15"/>
      <c r="F733" s="59"/>
    </row>
    <row r="734" spans="1:6" x14ac:dyDescent="0.35">
      <c r="A734" s="32">
        <v>730</v>
      </c>
      <c r="B734" s="19"/>
      <c r="C734" s="19"/>
      <c r="D734" s="19"/>
      <c r="E734" s="15"/>
      <c r="F734" s="59"/>
    </row>
    <row r="735" spans="1:6" x14ac:dyDescent="0.35">
      <c r="A735" s="32">
        <v>731</v>
      </c>
      <c r="B735" s="19"/>
      <c r="C735" s="19"/>
      <c r="D735" s="19"/>
      <c r="E735" s="15"/>
      <c r="F735" s="59"/>
    </row>
    <row r="736" spans="1:6" x14ac:dyDescent="0.35">
      <c r="A736" s="32">
        <v>732</v>
      </c>
      <c r="B736" s="19"/>
      <c r="C736" s="19"/>
      <c r="D736" s="19"/>
      <c r="E736" s="15"/>
      <c r="F736" s="59"/>
    </row>
    <row r="737" spans="1:6" x14ac:dyDescent="0.35">
      <c r="A737" s="32">
        <v>733</v>
      </c>
      <c r="B737" s="19"/>
      <c r="C737" s="19"/>
      <c r="D737" s="19"/>
      <c r="E737" s="15"/>
      <c r="F737" s="59"/>
    </row>
    <row r="738" spans="1:6" x14ac:dyDescent="0.35">
      <c r="A738" s="32">
        <v>734</v>
      </c>
      <c r="B738" s="19"/>
      <c r="C738" s="19"/>
      <c r="D738" s="19"/>
      <c r="E738" s="15"/>
      <c r="F738" s="59"/>
    </row>
    <row r="739" spans="1:6" x14ac:dyDescent="0.35">
      <c r="A739" s="32">
        <v>735</v>
      </c>
      <c r="B739" s="19"/>
      <c r="C739" s="19"/>
      <c r="D739" s="19"/>
      <c r="E739" s="15"/>
      <c r="F739" s="59"/>
    </row>
    <row r="740" spans="1:6" x14ac:dyDescent="0.35">
      <c r="A740" s="32">
        <v>736</v>
      </c>
      <c r="B740" s="19"/>
      <c r="C740" s="19"/>
      <c r="D740" s="19"/>
      <c r="E740" s="15"/>
      <c r="F740" s="59"/>
    </row>
    <row r="741" spans="1:6" x14ac:dyDescent="0.35">
      <c r="A741" s="32">
        <v>737</v>
      </c>
      <c r="B741" s="19"/>
      <c r="C741" s="19"/>
      <c r="D741" s="19"/>
      <c r="E741" s="15"/>
      <c r="F741" s="59"/>
    </row>
    <row r="742" spans="1:6" x14ac:dyDescent="0.35">
      <c r="A742" s="32">
        <v>738</v>
      </c>
      <c r="B742" s="19"/>
      <c r="C742" s="19"/>
      <c r="D742" s="19"/>
      <c r="E742" s="15"/>
      <c r="F742" s="59"/>
    </row>
    <row r="743" spans="1:6" x14ac:dyDescent="0.35">
      <c r="A743" s="32">
        <v>739</v>
      </c>
      <c r="B743" s="19"/>
      <c r="C743" s="19"/>
      <c r="D743" s="19"/>
      <c r="E743" s="15"/>
      <c r="F743" s="59"/>
    </row>
    <row r="744" spans="1:6" x14ac:dyDescent="0.35">
      <c r="A744" s="32">
        <v>740</v>
      </c>
      <c r="B744" s="19"/>
      <c r="C744" s="19"/>
      <c r="D744" s="19"/>
      <c r="E744" s="15"/>
      <c r="F744" s="59"/>
    </row>
    <row r="745" spans="1:6" x14ac:dyDescent="0.35">
      <c r="A745" s="32">
        <v>741</v>
      </c>
      <c r="B745" s="19"/>
      <c r="C745" s="19"/>
      <c r="D745" s="19"/>
      <c r="E745" s="15"/>
      <c r="F745" s="59"/>
    </row>
    <row r="746" spans="1:6" x14ac:dyDescent="0.35">
      <c r="A746" s="32">
        <v>742</v>
      </c>
      <c r="B746" s="19"/>
      <c r="C746" s="19"/>
      <c r="D746" s="19"/>
      <c r="E746" s="15"/>
      <c r="F746" s="59"/>
    </row>
    <row r="747" spans="1:6" x14ac:dyDescent="0.35">
      <c r="A747" s="32">
        <v>743</v>
      </c>
      <c r="B747" s="19"/>
      <c r="C747" s="19"/>
      <c r="D747" s="19"/>
      <c r="E747" s="15"/>
      <c r="F747" s="59"/>
    </row>
    <row r="748" spans="1:6" x14ac:dyDescent="0.35">
      <c r="A748" s="32">
        <v>744</v>
      </c>
      <c r="B748" s="19"/>
      <c r="C748" s="19"/>
      <c r="D748" s="19"/>
      <c r="E748" s="15"/>
      <c r="F748" s="59"/>
    </row>
    <row r="749" spans="1:6" x14ac:dyDescent="0.35">
      <c r="A749" s="32">
        <v>745</v>
      </c>
      <c r="B749" s="19"/>
      <c r="C749" s="19"/>
      <c r="D749" s="19"/>
      <c r="E749" s="15"/>
      <c r="F749" s="59"/>
    </row>
    <row r="750" spans="1:6" x14ac:dyDescent="0.35">
      <c r="A750" s="32">
        <v>746</v>
      </c>
      <c r="B750" s="19"/>
      <c r="C750" s="19"/>
      <c r="D750" s="19"/>
      <c r="E750" s="15"/>
      <c r="F750" s="59"/>
    </row>
    <row r="751" spans="1:6" x14ac:dyDescent="0.35">
      <c r="A751" s="32">
        <v>747</v>
      </c>
      <c r="B751" s="19"/>
      <c r="C751" s="19"/>
      <c r="D751" s="19"/>
      <c r="E751" s="15"/>
      <c r="F751" s="59"/>
    </row>
    <row r="752" spans="1:6" x14ac:dyDescent="0.35">
      <c r="A752" s="32">
        <v>748</v>
      </c>
      <c r="B752" s="19"/>
      <c r="C752" s="19"/>
      <c r="D752" s="19"/>
      <c r="E752" s="15"/>
      <c r="F752" s="59"/>
    </row>
    <row r="753" spans="1:6" x14ac:dyDescent="0.35">
      <c r="A753" s="32">
        <v>749</v>
      </c>
      <c r="B753" s="19"/>
      <c r="C753" s="19"/>
      <c r="D753" s="19"/>
      <c r="E753" s="15"/>
      <c r="F753" s="59"/>
    </row>
    <row r="754" spans="1:6" x14ac:dyDescent="0.35">
      <c r="A754" s="32">
        <v>750</v>
      </c>
      <c r="B754" s="19"/>
      <c r="C754" s="19"/>
      <c r="D754" s="19"/>
      <c r="E754" s="15"/>
      <c r="F754" s="59"/>
    </row>
    <row r="755" spans="1:6" x14ac:dyDescent="0.35">
      <c r="A755" s="32">
        <v>751</v>
      </c>
      <c r="B755" s="19"/>
      <c r="C755" s="19"/>
      <c r="D755" s="19"/>
      <c r="E755" s="15"/>
      <c r="F755" s="59"/>
    </row>
    <row r="756" spans="1:6" x14ac:dyDescent="0.35">
      <c r="A756" s="32">
        <v>752</v>
      </c>
      <c r="B756" s="19"/>
      <c r="C756" s="19"/>
      <c r="D756" s="19"/>
      <c r="E756" s="15"/>
      <c r="F756" s="59"/>
    </row>
    <row r="757" spans="1:6" x14ac:dyDescent="0.35">
      <c r="A757" s="32">
        <v>753</v>
      </c>
      <c r="B757" s="19"/>
      <c r="C757" s="19"/>
      <c r="D757" s="19"/>
      <c r="E757" s="15"/>
      <c r="F757" s="59"/>
    </row>
    <row r="758" spans="1:6" x14ac:dyDescent="0.35">
      <c r="A758" s="32">
        <v>754</v>
      </c>
      <c r="B758" s="19"/>
      <c r="C758" s="19"/>
      <c r="D758" s="19"/>
      <c r="E758" s="15"/>
      <c r="F758" s="59"/>
    </row>
    <row r="759" spans="1:6" x14ac:dyDescent="0.35">
      <c r="A759" s="32">
        <v>755</v>
      </c>
      <c r="B759" s="19"/>
      <c r="C759" s="19"/>
      <c r="D759" s="19"/>
      <c r="E759" s="15"/>
      <c r="F759" s="59"/>
    </row>
    <row r="760" spans="1:6" x14ac:dyDescent="0.35">
      <c r="A760" s="32">
        <v>756</v>
      </c>
      <c r="B760" s="19"/>
      <c r="C760" s="19"/>
      <c r="D760" s="19"/>
      <c r="E760" s="15"/>
      <c r="F760" s="59"/>
    </row>
    <row r="761" spans="1:6" x14ac:dyDescent="0.35">
      <c r="A761" s="32">
        <v>757</v>
      </c>
      <c r="B761" s="19"/>
      <c r="C761" s="19"/>
      <c r="D761" s="19"/>
      <c r="E761" s="15"/>
      <c r="F761" s="59"/>
    </row>
    <row r="762" spans="1:6" x14ac:dyDescent="0.35">
      <c r="A762" s="32">
        <v>758</v>
      </c>
      <c r="B762" s="19"/>
      <c r="C762" s="19"/>
      <c r="D762" s="19"/>
      <c r="E762" s="15"/>
      <c r="F762" s="59"/>
    </row>
    <row r="763" spans="1:6" x14ac:dyDescent="0.35">
      <c r="A763" s="32">
        <v>759</v>
      </c>
      <c r="B763" s="19"/>
      <c r="C763" s="19"/>
      <c r="D763" s="19"/>
      <c r="E763" s="15"/>
      <c r="F763" s="59"/>
    </row>
    <row r="764" spans="1:6" x14ac:dyDescent="0.35">
      <c r="A764" s="32">
        <v>760</v>
      </c>
      <c r="B764" s="19"/>
      <c r="C764" s="19"/>
      <c r="D764" s="19"/>
      <c r="E764" s="15"/>
      <c r="F764" s="59"/>
    </row>
    <row r="765" spans="1:6" x14ac:dyDescent="0.35">
      <c r="A765" s="32">
        <v>761</v>
      </c>
      <c r="B765" s="19"/>
      <c r="C765" s="19"/>
      <c r="D765" s="19"/>
      <c r="E765" s="15"/>
      <c r="F765" s="59"/>
    </row>
    <row r="766" spans="1:6" x14ac:dyDescent="0.35">
      <c r="A766" s="32">
        <v>762</v>
      </c>
      <c r="B766" s="19"/>
      <c r="C766" s="19"/>
      <c r="D766" s="19"/>
      <c r="E766" s="15"/>
      <c r="F766" s="59"/>
    </row>
    <row r="767" spans="1:6" x14ac:dyDescent="0.35">
      <c r="A767" s="32">
        <v>763</v>
      </c>
      <c r="B767" s="19"/>
      <c r="C767" s="19"/>
      <c r="D767" s="19"/>
      <c r="E767" s="15"/>
      <c r="F767" s="59"/>
    </row>
    <row r="768" spans="1:6" x14ac:dyDescent="0.35">
      <c r="A768" s="32">
        <v>764</v>
      </c>
      <c r="B768" s="19"/>
      <c r="C768" s="19"/>
      <c r="D768" s="19"/>
      <c r="E768" s="15"/>
      <c r="F768" s="59"/>
    </row>
    <row r="769" spans="1:6" x14ac:dyDescent="0.35">
      <c r="A769" s="32">
        <v>765</v>
      </c>
      <c r="B769" s="19"/>
      <c r="C769" s="19"/>
      <c r="D769" s="19"/>
      <c r="E769" s="15"/>
      <c r="F769" s="59"/>
    </row>
    <row r="770" spans="1:6" x14ac:dyDescent="0.35">
      <c r="A770" s="32">
        <v>766</v>
      </c>
      <c r="B770" s="19"/>
      <c r="C770" s="19"/>
      <c r="D770" s="19"/>
      <c r="E770" s="15"/>
      <c r="F770" s="59"/>
    </row>
    <row r="771" spans="1:6" x14ac:dyDescent="0.35">
      <c r="A771" s="32">
        <v>767</v>
      </c>
      <c r="B771" s="19"/>
      <c r="C771" s="19"/>
      <c r="D771" s="19"/>
      <c r="E771" s="15"/>
      <c r="F771" s="59"/>
    </row>
    <row r="772" spans="1:6" x14ac:dyDescent="0.35">
      <c r="A772" s="32">
        <v>768</v>
      </c>
      <c r="B772" s="19"/>
      <c r="C772" s="19"/>
      <c r="D772" s="19"/>
      <c r="E772" s="15"/>
      <c r="F772" s="59"/>
    </row>
    <row r="773" spans="1:6" x14ac:dyDescent="0.35">
      <c r="A773" s="32">
        <v>769</v>
      </c>
      <c r="B773" s="19"/>
      <c r="C773" s="19"/>
      <c r="D773" s="19"/>
      <c r="E773" s="15"/>
      <c r="F773" s="59"/>
    </row>
    <row r="774" spans="1:6" x14ac:dyDescent="0.35">
      <c r="A774" s="32">
        <v>770</v>
      </c>
      <c r="B774" s="19"/>
      <c r="C774" s="19"/>
      <c r="D774" s="19"/>
      <c r="E774" s="15"/>
      <c r="F774" s="59"/>
    </row>
    <row r="775" spans="1:6" x14ac:dyDescent="0.35">
      <c r="A775" s="32">
        <v>771</v>
      </c>
      <c r="B775" s="19"/>
      <c r="C775" s="19"/>
      <c r="D775" s="19"/>
      <c r="E775" s="15"/>
      <c r="F775" s="59"/>
    </row>
    <row r="776" spans="1:6" x14ac:dyDescent="0.35">
      <c r="A776" s="32">
        <v>772</v>
      </c>
      <c r="B776" s="19"/>
      <c r="C776" s="19"/>
      <c r="D776" s="19"/>
      <c r="E776" s="15"/>
      <c r="F776" s="59"/>
    </row>
    <row r="777" spans="1:6" x14ac:dyDescent="0.35">
      <c r="A777" s="32">
        <v>773</v>
      </c>
      <c r="B777" s="19"/>
      <c r="C777" s="19"/>
      <c r="D777" s="19"/>
      <c r="E777" s="15"/>
      <c r="F777" s="59"/>
    </row>
    <row r="778" spans="1:6" x14ac:dyDescent="0.35">
      <c r="A778" s="32">
        <v>774</v>
      </c>
      <c r="B778" s="19"/>
      <c r="C778" s="19"/>
      <c r="D778" s="19"/>
      <c r="E778" s="15"/>
      <c r="F778" s="59"/>
    </row>
    <row r="779" spans="1:6" x14ac:dyDescent="0.35">
      <c r="A779" s="32">
        <v>775</v>
      </c>
      <c r="B779" s="19"/>
      <c r="C779" s="19"/>
      <c r="D779" s="19"/>
      <c r="E779" s="15"/>
      <c r="F779" s="59"/>
    </row>
    <row r="780" spans="1:6" x14ac:dyDescent="0.35">
      <c r="A780" s="32">
        <v>776</v>
      </c>
      <c r="B780" s="19"/>
      <c r="C780" s="19"/>
      <c r="D780" s="19"/>
      <c r="E780" s="15"/>
      <c r="F780" s="59"/>
    </row>
    <row r="781" spans="1:6" x14ac:dyDescent="0.35">
      <c r="A781" s="32">
        <v>777</v>
      </c>
      <c r="B781" s="19"/>
      <c r="C781" s="19"/>
      <c r="D781" s="19"/>
      <c r="E781" s="15"/>
      <c r="F781" s="59"/>
    </row>
    <row r="782" spans="1:6" x14ac:dyDescent="0.35">
      <c r="A782" s="32">
        <v>778</v>
      </c>
      <c r="B782" s="19"/>
      <c r="C782" s="19"/>
      <c r="D782" s="19"/>
      <c r="E782" s="15"/>
      <c r="F782" s="59"/>
    </row>
    <row r="783" spans="1:6" x14ac:dyDescent="0.35">
      <c r="A783" s="32">
        <v>779</v>
      </c>
      <c r="B783" s="19"/>
      <c r="C783" s="19"/>
      <c r="D783" s="19"/>
      <c r="E783" s="15"/>
      <c r="F783" s="59"/>
    </row>
    <row r="784" spans="1:6" x14ac:dyDescent="0.35">
      <c r="A784" s="32">
        <v>780</v>
      </c>
      <c r="B784" s="19"/>
      <c r="C784" s="19"/>
      <c r="D784" s="19"/>
      <c r="E784" s="15"/>
      <c r="F784" s="59"/>
    </row>
    <row r="785" spans="1:6" x14ac:dyDescent="0.35">
      <c r="A785" s="32">
        <v>781</v>
      </c>
      <c r="B785" s="19"/>
      <c r="C785" s="19"/>
      <c r="D785" s="19"/>
      <c r="E785" s="15"/>
      <c r="F785" s="59"/>
    </row>
    <row r="786" spans="1:6" x14ac:dyDescent="0.35">
      <c r="A786" s="32">
        <v>782</v>
      </c>
      <c r="B786" s="19"/>
      <c r="C786" s="19"/>
      <c r="D786" s="19"/>
      <c r="E786" s="15"/>
      <c r="F786" s="59"/>
    </row>
    <row r="787" spans="1:6" x14ac:dyDescent="0.35">
      <c r="A787" s="32">
        <v>783</v>
      </c>
      <c r="B787" s="19"/>
      <c r="C787" s="19"/>
      <c r="D787" s="19"/>
      <c r="E787" s="15"/>
      <c r="F787" s="59"/>
    </row>
    <row r="788" spans="1:6" x14ac:dyDescent="0.35">
      <c r="A788" s="32">
        <v>784</v>
      </c>
      <c r="B788" s="19"/>
      <c r="C788" s="19"/>
      <c r="D788" s="19"/>
      <c r="E788" s="15"/>
      <c r="F788" s="59"/>
    </row>
    <row r="789" spans="1:6" x14ac:dyDescent="0.35">
      <c r="A789" s="32">
        <v>785</v>
      </c>
      <c r="B789" s="19"/>
      <c r="C789" s="19"/>
      <c r="D789" s="19"/>
      <c r="E789" s="15"/>
      <c r="F789" s="59"/>
    </row>
    <row r="790" spans="1:6" x14ac:dyDescent="0.35">
      <c r="A790" s="32">
        <v>786</v>
      </c>
      <c r="B790" s="19"/>
      <c r="C790" s="19"/>
      <c r="D790" s="19"/>
      <c r="E790" s="15"/>
      <c r="F790" s="59"/>
    </row>
    <row r="791" spans="1:6" x14ac:dyDescent="0.35">
      <c r="A791" s="32">
        <v>787</v>
      </c>
      <c r="B791" s="19"/>
      <c r="C791" s="19"/>
      <c r="D791" s="19"/>
      <c r="E791" s="15"/>
      <c r="F791" s="59"/>
    </row>
    <row r="792" spans="1:6" x14ac:dyDescent="0.35">
      <c r="A792" s="32">
        <v>788</v>
      </c>
      <c r="B792" s="19"/>
      <c r="C792" s="19"/>
      <c r="D792" s="19"/>
      <c r="E792" s="15"/>
      <c r="F792" s="59"/>
    </row>
    <row r="793" spans="1:6" x14ac:dyDescent="0.35">
      <c r="A793" s="32">
        <v>789</v>
      </c>
      <c r="B793" s="19"/>
      <c r="C793" s="19"/>
      <c r="D793" s="19"/>
      <c r="E793" s="15"/>
      <c r="F793" s="59"/>
    </row>
    <row r="794" spans="1:6" x14ac:dyDescent="0.35">
      <c r="A794" s="32">
        <v>790</v>
      </c>
      <c r="B794" s="19"/>
      <c r="C794" s="19"/>
      <c r="D794" s="19"/>
      <c r="E794" s="15"/>
      <c r="F794" s="59"/>
    </row>
    <row r="795" spans="1:6" x14ac:dyDescent="0.35">
      <c r="A795" s="32">
        <v>791</v>
      </c>
      <c r="B795" s="19"/>
      <c r="C795" s="19"/>
      <c r="D795" s="19"/>
      <c r="E795" s="15"/>
      <c r="F795" s="59"/>
    </row>
    <row r="796" spans="1:6" x14ac:dyDescent="0.35">
      <c r="A796" s="32">
        <v>792</v>
      </c>
      <c r="B796" s="19"/>
      <c r="C796" s="19"/>
      <c r="D796" s="19"/>
      <c r="E796" s="15"/>
      <c r="F796" s="59"/>
    </row>
    <row r="797" spans="1:6" x14ac:dyDescent="0.35">
      <c r="A797" s="32">
        <v>793</v>
      </c>
      <c r="B797" s="19"/>
      <c r="C797" s="19"/>
      <c r="D797" s="19"/>
      <c r="E797" s="15"/>
      <c r="F797" s="59"/>
    </row>
    <row r="798" spans="1:6" x14ac:dyDescent="0.35">
      <c r="A798" s="32">
        <v>794</v>
      </c>
      <c r="B798" s="19"/>
      <c r="C798" s="19"/>
      <c r="D798" s="19"/>
      <c r="E798" s="15"/>
      <c r="F798" s="59"/>
    </row>
    <row r="799" spans="1:6" x14ac:dyDescent="0.35">
      <c r="A799" s="32">
        <v>795</v>
      </c>
      <c r="B799" s="19"/>
      <c r="C799" s="19"/>
      <c r="D799" s="19"/>
      <c r="E799" s="15"/>
      <c r="F799" s="59"/>
    </row>
    <row r="800" spans="1:6" x14ac:dyDescent="0.35">
      <c r="A800" s="32">
        <v>796</v>
      </c>
      <c r="B800" s="19"/>
      <c r="C800" s="19"/>
      <c r="D800" s="19"/>
      <c r="E800" s="15"/>
      <c r="F800" s="59"/>
    </row>
    <row r="801" spans="1:6" x14ac:dyDescent="0.35">
      <c r="A801" s="32">
        <v>797</v>
      </c>
      <c r="B801" s="19"/>
      <c r="C801" s="19"/>
      <c r="D801" s="19"/>
      <c r="E801" s="15"/>
      <c r="F801" s="59"/>
    </row>
    <row r="802" spans="1:6" x14ac:dyDescent="0.35">
      <c r="A802" s="32">
        <v>798</v>
      </c>
      <c r="B802" s="19"/>
      <c r="C802" s="19"/>
      <c r="D802" s="19"/>
      <c r="E802" s="15"/>
      <c r="F802" s="59"/>
    </row>
    <row r="803" spans="1:6" x14ac:dyDescent="0.35">
      <c r="A803" s="32">
        <v>799</v>
      </c>
      <c r="B803" s="19"/>
      <c r="C803" s="19"/>
      <c r="D803" s="19"/>
      <c r="E803" s="15"/>
      <c r="F803" s="59"/>
    </row>
    <row r="804" spans="1:6" x14ac:dyDescent="0.35">
      <c r="A804" s="32">
        <v>800</v>
      </c>
      <c r="B804" s="19"/>
      <c r="C804" s="19"/>
      <c r="D804" s="19"/>
      <c r="E804" s="15"/>
      <c r="F804" s="59"/>
    </row>
    <row r="805" spans="1:6" x14ac:dyDescent="0.35">
      <c r="A805" s="32">
        <v>801</v>
      </c>
      <c r="B805" s="19"/>
      <c r="C805" s="19"/>
      <c r="D805" s="19"/>
      <c r="E805" s="15"/>
      <c r="F805" s="59"/>
    </row>
    <row r="806" spans="1:6" x14ac:dyDescent="0.35">
      <c r="A806" s="32">
        <v>802</v>
      </c>
      <c r="B806" s="19"/>
      <c r="C806" s="19"/>
      <c r="D806" s="19"/>
      <c r="E806" s="15"/>
      <c r="F806" s="59"/>
    </row>
    <row r="807" spans="1:6" x14ac:dyDescent="0.35">
      <c r="A807" s="32">
        <v>803</v>
      </c>
      <c r="B807" s="19"/>
      <c r="C807" s="19"/>
      <c r="D807" s="19"/>
      <c r="E807" s="15"/>
      <c r="F807" s="59"/>
    </row>
    <row r="808" spans="1:6" x14ac:dyDescent="0.35">
      <c r="A808" s="32">
        <v>804</v>
      </c>
      <c r="B808" s="19"/>
      <c r="C808" s="19"/>
      <c r="D808" s="19"/>
      <c r="E808" s="15"/>
      <c r="F808" s="59"/>
    </row>
    <row r="809" spans="1:6" x14ac:dyDescent="0.35">
      <c r="A809" s="32">
        <v>805</v>
      </c>
      <c r="B809" s="19"/>
      <c r="C809" s="19"/>
      <c r="D809" s="19"/>
      <c r="E809" s="15"/>
      <c r="F809" s="59"/>
    </row>
    <row r="810" spans="1:6" x14ac:dyDescent="0.35">
      <c r="A810" s="32">
        <v>806</v>
      </c>
      <c r="B810" s="19"/>
      <c r="C810" s="19"/>
      <c r="D810" s="19"/>
      <c r="E810" s="15"/>
      <c r="F810" s="59"/>
    </row>
    <row r="811" spans="1:6" x14ac:dyDescent="0.35">
      <c r="A811" s="32">
        <v>807</v>
      </c>
      <c r="B811" s="19"/>
      <c r="C811" s="19"/>
      <c r="D811" s="19"/>
      <c r="E811" s="15"/>
      <c r="F811" s="59"/>
    </row>
    <row r="812" spans="1:6" x14ac:dyDescent="0.35">
      <c r="A812" s="32">
        <v>808</v>
      </c>
      <c r="B812" s="19"/>
      <c r="C812" s="19"/>
      <c r="D812" s="19"/>
      <c r="E812" s="15"/>
      <c r="F812" s="59"/>
    </row>
    <row r="813" spans="1:6" x14ac:dyDescent="0.35">
      <c r="A813" s="32">
        <v>809</v>
      </c>
      <c r="B813" s="19"/>
      <c r="C813" s="19"/>
      <c r="D813" s="19"/>
      <c r="E813" s="15"/>
      <c r="F813" s="59"/>
    </row>
    <row r="814" spans="1:6" x14ac:dyDescent="0.35">
      <c r="A814" s="32">
        <v>810</v>
      </c>
      <c r="B814" s="19"/>
      <c r="C814" s="19"/>
      <c r="D814" s="19"/>
      <c r="E814" s="15"/>
      <c r="F814" s="59"/>
    </row>
    <row r="815" spans="1:6" x14ac:dyDescent="0.35">
      <c r="A815" s="32">
        <v>811</v>
      </c>
      <c r="B815" s="19"/>
      <c r="C815" s="19"/>
      <c r="D815" s="19"/>
      <c r="E815" s="15"/>
      <c r="F815" s="59"/>
    </row>
    <row r="816" spans="1:6" x14ac:dyDescent="0.35">
      <c r="A816" s="32">
        <v>812</v>
      </c>
      <c r="B816" s="19"/>
      <c r="C816" s="19"/>
      <c r="D816" s="19"/>
      <c r="E816" s="15"/>
      <c r="F816" s="59"/>
    </row>
    <row r="817" spans="1:6" x14ac:dyDescent="0.35">
      <c r="A817" s="32">
        <v>813</v>
      </c>
      <c r="B817" s="19"/>
      <c r="C817" s="19"/>
      <c r="D817" s="19"/>
      <c r="E817" s="15"/>
      <c r="F817" s="59"/>
    </row>
    <row r="818" spans="1:6" x14ac:dyDescent="0.35">
      <c r="A818" s="32">
        <v>814</v>
      </c>
      <c r="B818" s="19"/>
      <c r="C818" s="19"/>
      <c r="D818" s="19"/>
      <c r="E818" s="15"/>
      <c r="F818" s="59"/>
    </row>
    <row r="819" spans="1:6" x14ac:dyDescent="0.35">
      <c r="A819" s="32">
        <v>815</v>
      </c>
      <c r="B819" s="19"/>
      <c r="C819" s="19"/>
      <c r="D819" s="19"/>
      <c r="E819" s="15"/>
      <c r="F819" s="59"/>
    </row>
    <row r="820" spans="1:6" x14ac:dyDescent="0.35">
      <c r="A820" s="32">
        <v>816</v>
      </c>
      <c r="B820" s="19"/>
      <c r="C820" s="19"/>
      <c r="D820" s="19"/>
      <c r="E820" s="15"/>
      <c r="F820" s="59"/>
    </row>
    <row r="821" spans="1:6" x14ac:dyDescent="0.35">
      <c r="A821" s="32">
        <v>817</v>
      </c>
      <c r="B821" s="19"/>
      <c r="C821" s="19"/>
      <c r="D821" s="19"/>
      <c r="E821" s="15"/>
      <c r="F821" s="59"/>
    </row>
    <row r="822" spans="1:6" x14ac:dyDescent="0.35">
      <c r="A822" s="32">
        <v>818</v>
      </c>
      <c r="B822" s="19"/>
      <c r="C822" s="19"/>
      <c r="D822" s="19"/>
      <c r="E822" s="15"/>
      <c r="F822" s="59"/>
    </row>
    <row r="823" spans="1:6" x14ac:dyDescent="0.35">
      <c r="A823" s="32">
        <v>819</v>
      </c>
      <c r="B823" s="19"/>
      <c r="C823" s="19"/>
      <c r="D823" s="19"/>
      <c r="E823" s="15"/>
      <c r="F823" s="59"/>
    </row>
    <row r="824" spans="1:6" x14ac:dyDescent="0.35">
      <c r="A824" s="32">
        <v>820</v>
      </c>
      <c r="B824" s="19"/>
      <c r="C824" s="19"/>
      <c r="D824" s="19"/>
      <c r="E824" s="15"/>
      <c r="F824" s="59"/>
    </row>
    <row r="825" spans="1:6" x14ac:dyDescent="0.35">
      <c r="A825" s="32">
        <v>821</v>
      </c>
      <c r="B825" s="19"/>
      <c r="C825" s="19"/>
      <c r="D825" s="19"/>
      <c r="E825" s="15"/>
      <c r="F825" s="59"/>
    </row>
    <row r="826" spans="1:6" x14ac:dyDescent="0.35">
      <c r="A826" s="32">
        <v>822</v>
      </c>
      <c r="B826" s="19"/>
      <c r="C826" s="19"/>
      <c r="D826" s="19"/>
      <c r="E826" s="15"/>
      <c r="F826" s="59"/>
    </row>
    <row r="827" spans="1:6" x14ac:dyDescent="0.35">
      <c r="A827" s="32">
        <v>823</v>
      </c>
      <c r="B827" s="19"/>
      <c r="C827" s="19"/>
      <c r="D827" s="19"/>
      <c r="E827" s="15"/>
      <c r="F827" s="59"/>
    </row>
    <row r="828" spans="1:6" x14ac:dyDescent="0.35">
      <c r="A828" s="32">
        <v>824</v>
      </c>
      <c r="B828" s="19"/>
      <c r="C828" s="19"/>
      <c r="D828" s="19"/>
      <c r="E828" s="15"/>
      <c r="F828" s="59"/>
    </row>
    <row r="829" spans="1:6" x14ac:dyDescent="0.35">
      <c r="A829" s="32">
        <v>825</v>
      </c>
      <c r="B829" s="19"/>
      <c r="C829" s="19"/>
      <c r="D829" s="19"/>
      <c r="E829" s="15"/>
      <c r="F829" s="59"/>
    </row>
    <row r="830" spans="1:6" x14ac:dyDescent="0.35">
      <c r="A830" s="32">
        <v>826</v>
      </c>
      <c r="B830" s="19"/>
      <c r="C830" s="19"/>
      <c r="D830" s="19"/>
      <c r="E830" s="15"/>
      <c r="F830" s="59"/>
    </row>
    <row r="831" spans="1:6" x14ac:dyDescent="0.35">
      <c r="A831" s="32">
        <v>827</v>
      </c>
      <c r="B831" s="19"/>
      <c r="C831" s="19"/>
      <c r="D831" s="19"/>
      <c r="E831" s="15"/>
      <c r="F831" s="59"/>
    </row>
    <row r="832" spans="1:6" x14ac:dyDescent="0.35">
      <c r="A832" s="32">
        <v>828</v>
      </c>
      <c r="B832" s="19"/>
      <c r="C832" s="19"/>
      <c r="D832" s="19"/>
      <c r="E832" s="15"/>
      <c r="F832" s="59"/>
    </row>
    <row r="833" spans="1:6" x14ac:dyDescent="0.35">
      <c r="A833" s="32">
        <v>829</v>
      </c>
      <c r="B833" s="19"/>
      <c r="C833" s="19"/>
      <c r="D833" s="19"/>
      <c r="E833" s="15"/>
      <c r="F833" s="59"/>
    </row>
    <row r="834" spans="1:6" x14ac:dyDescent="0.35">
      <c r="A834" s="32">
        <v>830</v>
      </c>
      <c r="B834" s="19"/>
      <c r="C834" s="19"/>
      <c r="D834" s="19"/>
      <c r="E834" s="15"/>
      <c r="F834" s="59"/>
    </row>
    <row r="835" spans="1:6" x14ac:dyDescent="0.35">
      <c r="A835" s="32">
        <v>831</v>
      </c>
      <c r="B835" s="19"/>
      <c r="C835" s="19"/>
      <c r="D835" s="19"/>
      <c r="E835" s="15"/>
      <c r="F835" s="59"/>
    </row>
    <row r="836" spans="1:6" x14ac:dyDescent="0.35">
      <c r="A836" s="32">
        <v>832</v>
      </c>
      <c r="B836" s="19"/>
      <c r="C836" s="19"/>
      <c r="D836" s="19"/>
      <c r="E836" s="15"/>
      <c r="F836" s="59"/>
    </row>
    <row r="837" spans="1:6" x14ac:dyDescent="0.35">
      <c r="A837" s="32">
        <v>833</v>
      </c>
      <c r="B837" s="19"/>
      <c r="C837" s="19"/>
      <c r="D837" s="19"/>
      <c r="E837" s="15"/>
      <c r="F837" s="59"/>
    </row>
    <row r="838" spans="1:6" x14ac:dyDescent="0.35">
      <c r="A838" s="32">
        <v>834</v>
      </c>
      <c r="B838" s="19"/>
      <c r="C838" s="19"/>
      <c r="D838" s="19"/>
      <c r="E838" s="15"/>
      <c r="F838" s="59"/>
    </row>
    <row r="839" spans="1:6" x14ac:dyDescent="0.35">
      <c r="A839" s="32">
        <v>835</v>
      </c>
      <c r="B839" s="19"/>
      <c r="C839" s="19"/>
      <c r="D839" s="19"/>
      <c r="E839" s="15"/>
      <c r="F839" s="59"/>
    </row>
    <row r="840" spans="1:6" x14ac:dyDescent="0.35">
      <c r="A840" s="32">
        <v>836</v>
      </c>
      <c r="B840" s="19"/>
      <c r="C840" s="19"/>
      <c r="D840" s="19"/>
      <c r="E840" s="15"/>
      <c r="F840" s="59"/>
    </row>
    <row r="841" spans="1:6" x14ac:dyDescent="0.35">
      <c r="A841" s="32">
        <v>837</v>
      </c>
      <c r="B841" s="19"/>
      <c r="C841" s="19"/>
      <c r="D841" s="19"/>
      <c r="E841" s="15"/>
      <c r="F841" s="59"/>
    </row>
    <row r="842" spans="1:6" x14ac:dyDescent="0.35">
      <c r="A842" s="32">
        <v>838</v>
      </c>
      <c r="B842" s="19"/>
      <c r="C842" s="19"/>
      <c r="D842" s="19"/>
      <c r="E842" s="15"/>
      <c r="F842" s="59"/>
    </row>
    <row r="843" spans="1:6" x14ac:dyDescent="0.35">
      <c r="A843" s="32">
        <v>839</v>
      </c>
      <c r="B843" s="19"/>
      <c r="C843" s="19"/>
      <c r="D843" s="19"/>
      <c r="E843" s="15"/>
      <c r="F843" s="59"/>
    </row>
    <row r="844" spans="1:6" x14ac:dyDescent="0.35">
      <c r="A844" s="32">
        <v>840</v>
      </c>
      <c r="B844" s="19"/>
      <c r="C844" s="19"/>
      <c r="D844" s="19"/>
      <c r="E844" s="15"/>
      <c r="F844" s="59"/>
    </row>
    <row r="845" spans="1:6" x14ac:dyDescent="0.35">
      <c r="A845" s="32">
        <v>841</v>
      </c>
      <c r="B845" s="19"/>
      <c r="C845" s="19"/>
      <c r="D845" s="19"/>
      <c r="E845" s="15"/>
      <c r="F845" s="59"/>
    </row>
    <row r="846" spans="1:6" x14ac:dyDescent="0.35">
      <c r="A846" s="32">
        <v>842</v>
      </c>
      <c r="B846" s="19"/>
      <c r="C846" s="19"/>
      <c r="D846" s="19"/>
      <c r="E846" s="15"/>
      <c r="F846" s="59"/>
    </row>
    <row r="847" spans="1:6" x14ac:dyDescent="0.35">
      <c r="A847" s="32">
        <v>843</v>
      </c>
      <c r="B847" s="19"/>
      <c r="C847" s="19"/>
      <c r="D847" s="19"/>
      <c r="E847" s="15"/>
      <c r="F847" s="59"/>
    </row>
    <row r="848" spans="1:6" x14ac:dyDescent="0.35">
      <c r="A848" s="32">
        <v>844</v>
      </c>
      <c r="B848" s="19"/>
      <c r="C848" s="19"/>
      <c r="D848" s="19"/>
      <c r="E848" s="15"/>
      <c r="F848" s="59"/>
    </row>
    <row r="849" spans="1:6" x14ac:dyDescent="0.35">
      <c r="A849" s="32">
        <v>845</v>
      </c>
      <c r="B849" s="19"/>
      <c r="C849" s="19"/>
      <c r="D849" s="19"/>
      <c r="E849" s="15"/>
      <c r="F849" s="59"/>
    </row>
    <row r="850" spans="1:6" x14ac:dyDescent="0.35">
      <c r="A850" s="32">
        <v>846</v>
      </c>
      <c r="B850" s="19"/>
      <c r="C850" s="19"/>
      <c r="D850" s="19"/>
      <c r="E850" s="15"/>
      <c r="F850" s="59"/>
    </row>
    <row r="851" spans="1:6" x14ac:dyDescent="0.35">
      <c r="A851" s="32">
        <v>847</v>
      </c>
      <c r="B851" s="19"/>
      <c r="C851" s="19"/>
      <c r="D851" s="19"/>
      <c r="E851" s="15"/>
      <c r="F851" s="59"/>
    </row>
    <row r="852" spans="1:6" x14ac:dyDescent="0.35">
      <c r="A852" s="32">
        <v>848</v>
      </c>
      <c r="B852" s="19"/>
      <c r="C852" s="19"/>
      <c r="D852" s="19"/>
      <c r="E852" s="15"/>
      <c r="F852" s="59"/>
    </row>
    <row r="853" spans="1:6" x14ac:dyDescent="0.35">
      <c r="A853" s="32">
        <v>849</v>
      </c>
      <c r="B853" s="19"/>
      <c r="C853" s="19"/>
      <c r="D853" s="19"/>
      <c r="E853" s="15"/>
      <c r="F853" s="59"/>
    </row>
    <row r="854" spans="1:6" x14ac:dyDescent="0.35">
      <c r="A854" s="32">
        <v>850</v>
      </c>
      <c r="B854" s="19"/>
      <c r="C854" s="19"/>
      <c r="D854" s="19"/>
      <c r="E854" s="15"/>
      <c r="F854" s="59"/>
    </row>
    <row r="855" spans="1:6" x14ac:dyDescent="0.35">
      <c r="A855" s="32">
        <v>851</v>
      </c>
      <c r="B855" s="19"/>
      <c r="C855" s="19"/>
      <c r="D855" s="19"/>
      <c r="E855" s="15"/>
      <c r="F855" s="59"/>
    </row>
    <row r="856" spans="1:6" x14ac:dyDescent="0.35">
      <c r="A856" s="32">
        <v>852</v>
      </c>
      <c r="B856" s="19"/>
      <c r="C856" s="19"/>
      <c r="D856" s="19"/>
      <c r="E856" s="15"/>
      <c r="F856" s="59"/>
    </row>
    <row r="857" spans="1:6" x14ac:dyDescent="0.35">
      <c r="A857" s="32">
        <v>853</v>
      </c>
      <c r="B857" s="19"/>
      <c r="C857" s="19"/>
      <c r="D857" s="19"/>
      <c r="E857" s="15"/>
      <c r="F857" s="59"/>
    </row>
    <row r="858" spans="1:6" x14ac:dyDescent="0.35">
      <c r="A858" s="32">
        <v>854</v>
      </c>
      <c r="B858" s="19"/>
      <c r="C858" s="19"/>
      <c r="D858" s="19"/>
      <c r="E858" s="15"/>
      <c r="F858" s="59"/>
    </row>
    <row r="859" spans="1:6" x14ac:dyDescent="0.35">
      <c r="A859" s="32">
        <v>855</v>
      </c>
      <c r="B859" s="19"/>
      <c r="C859" s="19"/>
      <c r="D859" s="19"/>
      <c r="E859" s="15"/>
      <c r="F859" s="59"/>
    </row>
    <row r="860" spans="1:6" x14ac:dyDescent="0.35">
      <c r="A860" s="32">
        <v>856</v>
      </c>
      <c r="B860" s="19"/>
      <c r="C860" s="19"/>
      <c r="D860" s="19"/>
      <c r="E860" s="15"/>
      <c r="F860" s="59"/>
    </row>
    <row r="861" spans="1:6" x14ac:dyDescent="0.35">
      <c r="A861" s="32">
        <v>857</v>
      </c>
      <c r="B861" s="19"/>
      <c r="C861" s="19"/>
      <c r="D861" s="19"/>
      <c r="E861" s="15"/>
      <c r="F861" s="59"/>
    </row>
    <row r="862" spans="1:6" x14ac:dyDescent="0.35">
      <c r="A862" s="32">
        <v>858</v>
      </c>
      <c r="B862" s="19"/>
      <c r="C862" s="19"/>
      <c r="D862" s="19"/>
      <c r="E862" s="15"/>
      <c r="F862" s="59"/>
    </row>
    <row r="863" spans="1:6" x14ac:dyDescent="0.35">
      <c r="A863" s="32">
        <v>859</v>
      </c>
      <c r="B863" s="19"/>
      <c r="C863" s="19"/>
      <c r="D863" s="19"/>
      <c r="E863" s="15"/>
      <c r="F863" s="59"/>
    </row>
    <row r="864" spans="1:6" x14ac:dyDescent="0.35">
      <c r="A864" s="32">
        <v>860</v>
      </c>
      <c r="B864" s="19"/>
      <c r="C864" s="19"/>
      <c r="D864" s="19"/>
      <c r="E864" s="15"/>
      <c r="F864" s="59"/>
    </row>
    <row r="865" spans="1:6" x14ac:dyDescent="0.35">
      <c r="A865" s="32">
        <v>861</v>
      </c>
      <c r="B865" s="19"/>
      <c r="C865" s="19"/>
      <c r="D865" s="19"/>
      <c r="E865" s="15"/>
      <c r="F865" s="59"/>
    </row>
    <row r="866" spans="1:6" x14ac:dyDescent="0.35">
      <c r="A866" s="32">
        <v>862</v>
      </c>
      <c r="B866" s="19"/>
      <c r="C866" s="19"/>
      <c r="D866" s="19"/>
      <c r="E866" s="15"/>
      <c r="F866" s="59"/>
    </row>
    <row r="867" spans="1:6" x14ac:dyDescent="0.35">
      <c r="A867" s="32">
        <v>863</v>
      </c>
      <c r="B867" s="19"/>
      <c r="C867" s="19"/>
      <c r="D867" s="19"/>
      <c r="E867" s="15"/>
      <c r="F867" s="59"/>
    </row>
    <row r="868" spans="1:6" x14ac:dyDescent="0.35">
      <c r="A868" s="32">
        <v>864</v>
      </c>
      <c r="B868" s="19"/>
      <c r="C868" s="19"/>
      <c r="D868" s="19"/>
      <c r="E868" s="15"/>
      <c r="F868" s="59"/>
    </row>
    <row r="869" spans="1:6" x14ac:dyDescent="0.35">
      <c r="A869" s="32">
        <v>865</v>
      </c>
      <c r="B869" s="19"/>
      <c r="C869" s="19"/>
      <c r="D869" s="19"/>
      <c r="E869" s="15"/>
      <c r="F869" s="59"/>
    </row>
    <row r="870" spans="1:6" x14ac:dyDescent="0.35">
      <c r="A870" s="32">
        <v>866</v>
      </c>
      <c r="B870" s="19"/>
      <c r="C870" s="19"/>
      <c r="D870" s="19"/>
      <c r="E870" s="15"/>
      <c r="F870" s="59"/>
    </row>
    <row r="871" spans="1:6" x14ac:dyDescent="0.35">
      <c r="A871" s="32">
        <v>867</v>
      </c>
      <c r="B871" s="19"/>
      <c r="C871" s="19"/>
      <c r="D871" s="19"/>
      <c r="E871" s="15"/>
      <c r="F871" s="59"/>
    </row>
    <row r="872" spans="1:6" x14ac:dyDescent="0.35">
      <c r="A872" s="32">
        <v>868</v>
      </c>
      <c r="B872" s="19"/>
      <c r="C872" s="19"/>
      <c r="D872" s="19"/>
      <c r="E872" s="15"/>
      <c r="F872" s="59"/>
    </row>
    <row r="873" spans="1:6" x14ac:dyDescent="0.35">
      <c r="A873" s="32">
        <v>869</v>
      </c>
      <c r="B873" s="19"/>
      <c r="C873" s="19"/>
      <c r="D873" s="19"/>
      <c r="E873" s="15"/>
      <c r="F873" s="59"/>
    </row>
    <row r="874" spans="1:6" x14ac:dyDescent="0.35">
      <c r="A874" s="32">
        <v>870</v>
      </c>
      <c r="B874" s="19"/>
      <c r="C874" s="19"/>
      <c r="D874" s="19"/>
      <c r="E874" s="15"/>
      <c r="F874" s="59"/>
    </row>
    <row r="875" spans="1:6" x14ac:dyDescent="0.35">
      <c r="A875" s="32">
        <v>871</v>
      </c>
      <c r="B875" s="19"/>
      <c r="C875" s="19"/>
      <c r="D875" s="19"/>
      <c r="E875" s="15"/>
      <c r="F875" s="59"/>
    </row>
    <row r="876" spans="1:6" x14ac:dyDescent="0.35">
      <c r="A876" s="32">
        <v>872</v>
      </c>
      <c r="B876" s="19"/>
      <c r="C876" s="19"/>
      <c r="D876" s="19"/>
      <c r="E876" s="15"/>
      <c r="F876" s="59"/>
    </row>
    <row r="877" spans="1:6" x14ac:dyDescent="0.35">
      <c r="A877" s="32">
        <v>873</v>
      </c>
      <c r="B877" s="19"/>
      <c r="C877" s="19"/>
      <c r="D877" s="19"/>
      <c r="E877" s="15"/>
      <c r="F877" s="59"/>
    </row>
    <row r="878" spans="1:6" x14ac:dyDescent="0.35">
      <c r="A878" s="32">
        <v>874</v>
      </c>
      <c r="B878" s="19"/>
      <c r="C878" s="19"/>
      <c r="D878" s="19"/>
      <c r="E878" s="15"/>
      <c r="F878" s="59"/>
    </row>
    <row r="879" spans="1:6" x14ac:dyDescent="0.35">
      <c r="A879" s="32">
        <v>875</v>
      </c>
      <c r="B879" s="19"/>
      <c r="C879" s="19"/>
      <c r="D879" s="19"/>
      <c r="E879" s="15"/>
      <c r="F879" s="59"/>
    </row>
    <row r="880" spans="1:6" x14ac:dyDescent="0.35">
      <c r="A880" s="32">
        <v>876</v>
      </c>
      <c r="B880" s="19"/>
      <c r="C880" s="19"/>
      <c r="D880" s="19"/>
      <c r="E880" s="15"/>
      <c r="F880" s="59"/>
    </row>
    <row r="881" spans="1:6" x14ac:dyDescent="0.35">
      <c r="A881" s="32">
        <v>877</v>
      </c>
      <c r="B881" s="19"/>
      <c r="C881" s="19"/>
      <c r="D881" s="19"/>
      <c r="E881" s="15"/>
      <c r="F881" s="59"/>
    </row>
    <row r="882" spans="1:6" x14ac:dyDescent="0.35">
      <c r="A882" s="32">
        <v>878</v>
      </c>
      <c r="B882" s="19"/>
      <c r="C882" s="19"/>
      <c r="D882" s="19"/>
      <c r="E882" s="15"/>
      <c r="F882" s="59"/>
    </row>
    <row r="883" spans="1:6" x14ac:dyDescent="0.35">
      <c r="A883" s="32">
        <v>879</v>
      </c>
      <c r="B883" s="19"/>
      <c r="C883" s="19"/>
      <c r="D883" s="19"/>
      <c r="E883" s="15"/>
      <c r="F883" s="59"/>
    </row>
    <row r="884" spans="1:6" x14ac:dyDescent="0.35">
      <c r="A884" s="32">
        <v>880</v>
      </c>
      <c r="B884" s="19"/>
      <c r="C884" s="19"/>
      <c r="D884" s="19"/>
      <c r="E884" s="15"/>
      <c r="F884" s="59"/>
    </row>
    <row r="885" spans="1:6" x14ac:dyDescent="0.35">
      <c r="A885" s="32">
        <v>881</v>
      </c>
      <c r="B885" s="19"/>
      <c r="C885" s="19"/>
      <c r="D885" s="19"/>
      <c r="E885" s="15"/>
      <c r="F885" s="59"/>
    </row>
    <row r="886" spans="1:6" x14ac:dyDescent="0.35">
      <c r="A886" s="32">
        <v>882</v>
      </c>
      <c r="B886" s="19"/>
      <c r="C886" s="19"/>
      <c r="D886" s="19"/>
      <c r="E886" s="15"/>
      <c r="F886" s="59"/>
    </row>
    <row r="887" spans="1:6" x14ac:dyDescent="0.35">
      <c r="A887" s="32">
        <v>883</v>
      </c>
      <c r="B887" s="19"/>
      <c r="C887" s="19"/>
      <c r="D887" s="19"/>
      <c r="E887" s="15"/>
      <c r="F887" s="59"/>
    </row>
    <row r="888" spans="1:6" x14ac:dyDescent="0.35">
      <c r="A888" s="32">
        <v>884</v>
      </c>
      <c r="B888" s="19"/>
      <c r="C888" s="19"/>
      <c r="D888" s="19"/>
      <c r="E888" s="15"/>
      <c r="F888" s="59"/>
    </row>
    <row r="889" spans="1:6" x14ac:dyDescent="0.35">
      <c r="A889" s="32">
        <v>885</v>
      </c>
      <c r="B889" s="19"/>
      <c r="C889" s="19"/>
      <c r="D889" s="19"/>
      <c r="E889" s="15"/>
      <c r="F889" s="59"/>
    </row>
    <row r="890" spans="1:6" x14ac:dyDescent="0.35">
      <c r="A890" s="32">
        <v>886</v>
      </c>
      <c r="B890" s="19"/>
      <c r="C890" s="19"/>
      <c r="D890" s="19"/>
      <c r="E890" s="15"/>
      <c r="F890" s="59"/>
    </row>
    <row r="891" spans="1:6" x14ac:dyDescent="0.35">
      <c r="A891" s="32">
        <v>887</v>
      </c>
      <c r="B891" s="19"/>
      <c r="C891" s="19"/>
      <c r="D891" s="19"/>
      <c r="E891" s="15"/>
      <c r="F891" s="59"/>
    </row>
    <row r="892" spans="1:6" x14ac:dyDescent="0.35">
      <c r="A892" s="32">
        <v>888</v>
      </c>
      <c r="B892" s="19"/>
      <c r="C892" s="19"/>
      <c r="D892" s="19"/>
      <c r="E892" s="15"/>
      <c r="F892" s="59"/>
    </row>
    <row r="893" spans="1:6" x14ac:dyDescent="0.35">
      <c r="A893" s="32">
        <v>889</v>
      </c>
      <c r="B893" s="19"/>
      <c r="C893" s="19"/>
      <c r="D893" s="19"/>
      <c r="E893" s="15"/>
      <c r="F893" s="59"/>
    </row>
    <row r="894" spans="1:6" x14ac:dyDescent="0.35">
      <c r="A894" s="32">
        <v>890</v>
      </c>
      <c r="B894" s="19"/>
      <c r="C894" s="19"/>
      <c r="D894" s="19"/>
      <c r="E894" s="15"/>
      <c r="F894" s="59"/>
    </row>
    <row r="895" spans="1:6" x14ac:dyDescent="0.35">
      <c r="A895" s="32">
        <v>891</v>
      </c>
      <c r="B895" s="19"/>
      <c r="C895" s="19"/>
      <c r="D895" s="19"/>
      <c r="E895" s="15"/>
      <c r="F895" s="59"/>
    </row>
    <row r="896" spans="1:6" x14ac:dyDescent="0.35">
      <c r="A896" s="32">
        <v>892</v>
      </c>
      <c r="B896" s="19"/>
      <c r="C896" s="19"/>
      <c r="D896" s="19"/>
      <c r="E896" s="15"/>
      <c r="F896" s="59"/>
    </row>
    <row r="897" spans="1:6" x14ac:dyDescent="0.35">
      <c r="A897" s="32">
        <v>893</v>
      </c>
      <c r="B897" s="19"/>
      <c r="C897" s="19"/>
      <c r="D897" s="19"/>
      <c r="E897" s="15"/>
      <c r="F897" s="59"/>
    </row>
    <row r="898" spans="1:6" x14ac:dyDescent="0.35">
      <c r="A898" s="32">
        <v>894</v>
      </c>
      <c r="B898" s="19"/>
      <c r="C898" s="19"/>
      <c r="D898" s="19"/>
      <c r="E898" s="15"/>
      <c r="F898" s="59"/>
    </row>
    <row r="899" spans="1:6" x14ac:dyDescent="0.35">
      <c r="A899" s="32">
        <v>895</v>
      </c>
      <c r="B899" s="19"/>
      <c r="C899" s="19"/>
      <c r="D899" s="19"/>
      <c r="E899" s="15"/>
      <c r="F899" s="59"/>
    </row>
    <row r="900" spans="1:6" x14ac:dyDescent="0.35">
      <c r="A900" s="32">
        <v>896</v>
      </c>
      <c r="B900" s="19"/>
      <c r="C900" s="19"/>
      <c r="D900" s="19"/>
      <c r="E900" s="15"/>
      <c r="F900" s="59"/>
    </row>
    <row r="901" spans="1:6" x14ac:dyDescent="0.35">
      <c r="A901" s="32">
        <v>897</v>
      </c>
      <c r="B901" s="19"/>
      <c r="C901" s="19"/>
      <c r="D901" s="19"/>
      <c r="E901" s="15"/>
      <c r="F901" s="59"/>
    </row>
    <row r="902" spans="1:6" x14ac:dyDescent="0.35">
      <c r="A902" s="32">
        <v>898</v>
      </c>
      <c r="B902" s="19"/>
      <c r="C902" s="19"/>
      <c r="D902" s="19"/>
      <c r="E902" s="15"/>
      <c r="F902" s="59"/>
    </row>
    <row r="903" spans="1:6" x14ac:dyDescent="0.35">
      <c r="A903" s="32">
        <v>899</v>
      </c>
      <c r="B903" s="19"/>
      <c r="C903" s="19"/>
      <c r="D903" s="19"/>
      <c r="E903" s="15"/>
      <c r="F903" s="59"/>
    </row>
    <row r="904" spans="1:6" x14ac:dyDescent="0.35">
      <c r="A904" s="32">
        <v>900</v>
      </c>
      <c r="B904" s="19"/>
      <c r="C904" s="19"/>
      <c r="D904" s="19"/>
      <c r="E904" s="15"/>
      <c r="F904" s="59"/>
    </row>
    <row r="905" spans="1:6" x14ac:dyDescent="0.35">
      <c r="A905" s="32">
        <v>901</v>
      </c>
      <c r="B905" s="19"/>
      <c r="C905" s="19"/>
      <c r="D905" s="19"/>
      <c r="E905" s="15"/>
      <c r="F905" s="59"/>
    </row>
    <row r="906" spans="1:6" x14ac:dyDescent="0.35">
      <c r="A906" s="32">
        <v>902</v>
      </c>
      <c r="B906" s="19"/>
      <c r="C906" s="19"/>
      <c r="D906" s="19"/>
      <c r="E906" s="15"/>
      <c r="F906" s="59"/>
    </row>
    <row r="907" spans="1:6" x14ac:dyDescent="0.35">
      <c r="A907" s="32">
        <v>903</v>
      </c>
      <c r="B907" s="19"/>
      <c r="C907" s="19"/>
      <c r="D907" s="19"/>
      <c r="E907" s="15"/>
      <c r="F907" s="59"/>
    </row>
    <row r="908" spans="1:6" x14ac:dyDescent="0.35">
      <c r="A908" s="32">
        <v>904</v>
      </c>
      <c r="B908" s="19"/>
      <c r="C908" s="19"/>
      <c r="D908" s="19"/>
      <c r="E908" s="15"/>
      <c r="F908" s="59"/>
    </row>
    <row r="909" spans="1:6" x14ac:dyDescent="0.35">
      <c r="A909" s="32">
        <v>905</v>
      </c>
      <c r="B909" s="19"/>
      <c r="C909" s="19"/>
      <c r="D909" s="19"/>
      <c r="E909" s="15"/>
      <c r="F909" s="59"/>
    </row>
    <row r="910" spans="1:6" x14ac:dyDescent="0.35">
      <c r="A910" s="32">
        <v>906</v>
      </c>
      <c r="B910" s="19"/>
      <c r="C910" s="19"/>
      <c r="D910" s="19"/>
      <c r="E910" s="15"/>
      <c r="F910" s="59"/>
    </row>
    <row r="911" spans="1:6" x14ac:dyDescent="0.35">
      <c r="A911" s="32">
        <v>907</v>
      </c>
      <c r="B911" s="19"/>
      <c r="C911" s="19"/>
      <c r="D911" s="19"/>
      <c r="E911" s="15"/>
      <c r="F911" s="59"/>
    </row>
    <row r="912" spans="1:6" x14ac:dyDescent="0.35">
      <c r="A912" s="32">
        <v>908</v>
      </c>
      <c r="B912" s="19"/>
      <c r="C912" s="19"/>
      <c r="D912" s="19"/>
      <c r="E912" s="15"/>
      <c r="F912" s="59"/>
    </row>
    <row r="913" spans="1:6" x14ac:dyDescent="0.35">
      <c r="A913" s="32">
        <v>909</v>
      </c>
      <c r="B913" s="19"/>
      <c r="C913" s="19"/>
      <c r="D913" s="19"/>
      <c r="E913" s="15"/>
      <c r="F913" s="59"/>
    </row>
    <row r="914" spans="1:6" x14ac:dyDescent="0.35">
      <c r="A914" s="32">
        <v>910</v>
      </c>
      <c r="B914" s="19"/>
      <c r="C914" s="19"/>
      <c r="D914" s="19"/>
      <c r="E914" s="15"/>
      <c r="F914" s="59"/>
    </row>
    <row r="915" spans="1:6" x14ac:dyDescent="0.35">
      <c r="A915" s="32">
        <v>911</v>
      </c>
      <c r="B915" s="19"/>
      <c r="C915" s="19"/>
      <c r="D915" s="19"/>
      <c r="E915" s="15"/>
      <c r="F915" s="59"/>
    </row>
    <row r="916" spans="1:6" x14ac:dyDescent="0.35">
      <c r="A916" s="32">
        <v>912</v>
      </c>
      <c r="B916" s="19"/>
      <c r="C916" s="19"/>
      <c r="D916" s="19"/>
      <c r="E916" s="15"/>
      <c r="F916" s="59"/>
    </row>
    <row r="917" spans="1:6" x14ac:dyDescent="0.35">
      <c r="A917" s="32">
        <v>913</v>
      </c>
      <c r="B917" s="19"/>
      <c r="C917" s="19"/>
      <c r="D917" s="19"/>
      <c r="E917" s="15"/>
      <c r="F917" s="59"/>
    </row>
    <row r="918" spans="1:6" x14ac:dyDescent="0.35">
      <c r="A918" s="32">
        <v>914</v>
      </c>
      <c r="B918" s="19"/>
      <c r="C918" s="19"/>
      <c r="D918" s="19"/>
      <c r="E918" s="15"/>
      <c r="F918" s="59"/>
    </row>
    <row r="919" spans="1:6" x14ac:dyDescent="0.35">
      <c r="A919" s="32">
        <v>915</v>
      </c>
      <c r="B919" s="19"/>
      <c r="C919" s="19"/>
      <c r="D919" s="19"/>
      <c r="E919" s="15"/>
      <c r="F919" s="59"/>
    </row>
    <row r="920" spans="1:6" x14ac:dyDescent="0.35">
      <c r="A920" s="32">
        <v>916</v>
      </c>
      <c r="B920" s="19"/>
      <c r="C920" s="19"/>
      <c r="D920" s="19"/>
      <c r="E920" s="15"/>
      <c r="F920" s="59"/>
    </row>
    <row r="921" spans="1:6" x14ac:dyDescent="0.35">
      <c r="A921" s="32">
        <v>917</v>
      </c>
      <c r="B921" s="19"/>
      <c r="C921" s="19"/>
      <c r="D921" s="19"/>
      <c r="E921" s="15"/>
      <c r="F921" s="59"/>
    </row>
    <row r="922" spans="1:6" x14ac:dyDescent="0.35">
      <c r="A922" s="32">
        <v>918</v>
      </c>
      <c r="B922" s="19"/>
      <c r="C922" s="19"/>
      <c r="D922" s="19"/>
      <c r="E922" s="15"/>
      <c r="F922" s="59"/>
    </row>
    <row r="923" spans="1:6" x14ac:dyDescent="0.35">
      <c r="A923" s="32">
        <v>919</v>
      </c>
      <c r="B923" s="19"/>
      <c r="C923" s="19"/>
      <c r="D923" s="19"/>
      <c r="E923" s="15"/>
      <c r="F923" s="59"/>
    </row>
    <row r="924" spans="1:6" x14ac:dyDescent="0.35">
      <c r="A924" s="32">
        <v>920</v>
      </c>
      <c r="B924" s="19"/>
      <c r="C924" s="19"/>
      <c r="D924" s="19"/>
      <c r="E924" s="15"/>
      <c r="F924" s="59"/>
    </row>
    <row r="925" spans="1:6" x14ac:dyDescent="0.35">
      <c r="A925" s="32">
        <v>921</v>
      </c>
      <c r="B925" s="19"/>
      <c r="C925" s="19"/>
      <c r="D925" s="19"/>
      <c r="E925" s="15"/>
      <c r="F925" s="59"/>
    </row>
    <row r="926" spans="1:6" x14ac:dyDescent="0.35">
      <c r="A926" s="32">
        <v>922</v>
      </c>
      <c r="B926" s="19"/>
      <c r="C926" s="19"/>
      <c r="D926" s="19"/>
      <c r="E926" s="15"/>
      <c r="F926" s="59"/>
    </row>
    <row r="927" spans="1:6" x14ac:dyDescent="0.35">
      <c r="A927" s="32">
        <v>923</v>
      </c>
      <c r="B927" s="19"/>
      <c r="C927" s="19"/>
      <c r="D927" s="19"/>
      <c r="E927" s="15"/>
      <c r="F927" s="59"/>
    </row>
    <row r="928" spans="1:6" x14ac:dyDescent="0.35">
      <c r="A928" s="32">
        <v>924</v>
      </c>
      <c r="B928" s="19"/>
      <c r="C928" s="19"/>
      <c r="D928" s="19"/>
      <c r="E928" s="15"/>
      <c r="F928" s="59"/>
    </row>
    <row r="929" spans="1:6" x14ac:dyDescent="0.35">
      <c r="A929" s="32">
        <v>925</v>
      </c>
      <c r="B929" s="19"/>
      <c r="C929" s="19"/>
      <c r="D929" s="19"/>
      <c r="E929" s="15"/>
      <c r="F929" s="59"/>
    </row>
    <row r="930" spans="1:6" x14ac:dyDescent="0.35">
      <c r="A930" s="32">
        <v>926</v>
      </c>
      <c r="B930" s="19"/>
      <c r="C930" s="19"/>
      <c r="D930" s="19"/>
      <c r="E930" s="15"/>
      <c r="F930" s="59"/>
    </row>
    <row r="931" spans="1:6" x14ac:dyDescent="0.35">
      <c r="A931" s="32">
        <v>927</v>
      </c>
      <c r="B931" s="19"/>
      <c r="C931" s="19"/>
      <c r="D931" s="19"/>
      <c r="E931" s="15"/>
      <c r="F931" s="59"/>
    </row>
    <row r="932" spans="1:6" x14ac:dyDescent="0.35">
      <c r="A932" s="32">
        <v>928</v>
      </c>
      <c r="B932" s="19"/>
      <c r="C932" s="19"/>
      <c r="D932" s="19"/>
      <c r="E932" s="15"/>
      <c r="F932" s="59"/>
    </row>
    <row r="933" spans="1:6" x14ac:dyDescent="0.35">
      <c r="A933" s="32">
        <v>929</v>
      </c>
      <c r="B933" s="19"/>
      <c r="C933" s="19"/>
      <c r="D933" s="19"/>
      <c r="E933" s="15"/>
      <c r="F933" s="59"/>
    </row>
    <row r="934" spans="1:6" x14ac:dyDescent="0.35">
      <c r="A934" s="32">
        <v>930</v>
      </c>
      <c r="B934" s="19"/>
      <c r="C934" s="19"/>
      <c r="D934" s="19"/>
      <c r="E934" s="15"/>
      <c r="F934" s="59"/>
    </row>
    <row r="935" spans="1:6" x14ac:dyDescent="0.35">
      <c r="A935" s="32">
        <v>931</v>
      </c>
      <c r="B935" s="19"/>
      <c r="C935" s="19"/>
      <c r="D935" s="19"/>
      <c r="E935" s="15"/>
      <c r="F935" s="59"/>
    </row>
    <row r="936" spans="1:6" x14ac:dyDescent="0.35">
      <c r="A936" s="32">
        <v>932</v>
      </c>
      <c r="B936" s="19"/>
      <c r="C936" s="19"/>
      <c r="D936" s="19"/>
      <c r="E936" s="15"/>
      <c r="F936" s="59"/>
    </row>
    <row r="937" spans="1:6" x14ac:dyDescent="0.35">
      <c r="A937" s="32">
        <v>933</v>
      </c>
      <c r="B937" s="19"/>
      <c r="C937" s="19"/>
      <c r="D937" s="19"/>
      <c r="E937" s="15"/>
      <c r="F937" s="59"/>
    </row>
    <row r="938" spans="1:6" x14ac:dyDescent="0.35">
      <c r="A938" s="32">
        <v>934</v>
      </c>
      <c r="B938" s="19"/>
      <c r="C938" s="19"/>
      <c r="D938" s="19"/>
      <c r="E938" s="15"/>
      <c r="F938" s="59"/>
    </row>
    <row r="939" spans="1:6" x14ac:dyDescent="0.35">
      <c r="A939" s="32">
        <v>935</v>
      </c>
      <c r="B939" s="19"/>
      <c r="C939" s="19"/>
      <c r="D939" s="19"/>
      <c r="E939" s="15"/>
      <c r="F939" s="59"/>
    </row>
    <row r="940" spans="1:6" x14ac:dyDescent="0.35">
      <c r="A940" s="32">
        <v>936</v>
      </c>
      <c r="B940" s="19"/>
      <c r="C940" s="19"/>
      <c r="D940" s="19"/>
      <c r="E940" s="15"/>
      <c r="F940" s="59"/>
    </row>
    <row r="941" spans="1:6" x14ac:dyDescent="0.35">
      <c r="A941" s="32">
        <v>937</v>
      </c>
      <c r="B941" s="19"/>
      <c r="C941" s="19"/>
      <c r="D941" s="19"/>
      <c r="E941" s="15"/>
      <c r="F941" s="59"/>
    </row>
    <row r="942" spans="1:6" x14ac:dyDescent="0.35">
      <c r="A942" s="32">
        <v>938</v>
      </c>
      <c r="B942" s="19"/>
      <c r="C942" s="19"/>
      <c r="D942" s="19"/>
      <c r="E942" s="15"/>
      <c r="F942" s="59"/>
    </row>
    <row r="943" spans="1:6" x14ac:dyDescent="0.35">
      <c r="A943" s="32">
        <v>939</v>
      </c>
      <c r="B943" s="19"/>
      <c r="C943" s="19"/>
      <c r="D943" s="19"/>
      <c r="E943" s="15"/>
      <c r="F943" s="59"/>
    </row>
    <row r="944" spans="1:6" x14ac:dyDescent="0.35">
      <c r="A944" s="32">
        <v>940</v>
      </c>
      <c r="B944" s="19"/>
      <c r="C944" s="19"/>
      <c r="D944" s="19"/>
      <c r="E944" s="15"/>
      <c r="F944" s="59"/>
    </row>
    <row r="945" spans="1:6" x14ac:dyDescent="0.35">
      <c r="A945" s="32">
        <v>941</v>
      </c>
      <c r="B945" s="19"/>
      <c r="C945" s="19"/>
      <c r="D945" s="19"/>
      <c r="E945" s="15"/>
      <c r="F945" s="59"/>
    </row>
    <row r="946" spans="1:6" x14ac:dyDescent="0.35">
      <c r="A946" s="32">
        <v>942</v>
      </c>
      <c r="B946" s="19"/>
      <c r="C946" s="19"/>
      <c r="D946" s="19"/>
      <c r="E946" s="15"/>
      <c r="F946" s="59"/>
    </row>
    <row r="947" spans="1:6" x14ac:dyDescent="0.35">
      <c r="A947" s="32">
        <v>943</v>
      </c>
      <c r="B947" s="19"/>
      <c r="C947" s="19"/>
      <c r="D947" s="19"/>
      <c r="E947" s="15"/>
      <c r="F947" s="59"/>
    </row>
    <row r="948" spans="1:6" x14ac:dyDescent="0.35">
      <c r="A948" s="32">
        <v>944</v>
      </c>
      <c r="B948" s="19"/>
      <c r="C948" s="19"/>
      <c r="D948" s="19"/>
      <c r="E948" s="15"/>
      <c r="F948" s="59"/>
    </row>
    <row r="949" spans="1:6" x14ac:dyDescent="0.35">
      <c r="A949" s="32">
        <v>945</v>
      </c>
      <c r="B949" s="19"/>
      <c r="C949" s="19"/>
      <c r="D949" s="19"/>
      <c r="E949" s="15"/>
      <c r="F949" s="59"/>
    </row>
    <row r="950" spans="1:6" x14ac:dyDescent="0.35">
      <c r="A950" s="32">
        <v>946</v>
      </c>
      <c r="B950" s="19"/>
      <c r="C950" s="19"/>
      <c r="D950" s="19"/>
      <c r="E950" s="15"/>
      <c r="F950" s="59"/>
    </row>
    <row r="951" spans="1:6" x14ac:dyDescent="0.35">
      <c r="A951" s="32">
        <v>947</v>
      </c>
      <c r="B951" s="19"/>
      <c r="C951" s="19"/>
      <c r="D951" s="19"/>
      <c r="E951" s="15"/>
      <c r="F951" s="59"/>
    </row>
    <row r="952" spans="1:6" x14ac:dyDescent="0.35">
      <c r="A952" s="32">
        <v>948</v>
      </c>
      <c r="B952" s="19"/>
      <c r="C952" s="19"/>
      <c r="D952" s="19"/>
      <c r="E952" s="15"/>
      <c r="F952" s="59"/>
    </row>
    <row r="953" spans="1:6" x14ac:dyDescent="0.35">
      <c r="A953" s="32">
        <v>949</v>
      </c>
      <c r="B953" s="19"/>
      <c r="C953" s="19"/>
      <c r="D953" s="19"/>
      <c r="E953" s="15"/>
      <c r="F953" s="59"/>
    </row>
    <row r="954" spans="1:6" x14ac:dyDescent="0.35">
      <c r="A954" s="32">
        <v>950</v>
      </c>
      <c r="B954" s="19"/>
      <c r="C954" s="19"/>
      <c r="D954" s="19"/>
      <c r="E954" s="15"/>
      <c r="F954" s="59"/>
    </row>
    <row r="955" spans="1:6" x14ac:dyDescent="0.35">
      <c r="A955" s="32">
        <v>951</v>
      </c>
      <c r="B955" s="19"/>
      <c r="C955" s="19"/>
      <c r="D955" s="19"/>
      <c r="E955" s="15"/>
      <c r="F955" s="59"/>
    </row>
    <row r="956" spans="1:6" x14ac:dyDescent="0.35">
      <c r="A956" s="32">
        <v>952</v>
      </c>
      <c r="B956" s="19"/>
      <c r="C956" s="19"/>
      <c r="D956" s="19"/>
      <c r="E956" s="15"/>
      <c r="F956" s="59"/>
    </row>
    <row r="957" spans="1:6" x14ac:dyDescent="0.35">
      <c r="A957" s="32">
        <v>953</v>
      </c>
      <c r="B957" s="19"/>
      <c r="C957" s="19"/>
      <c r="D957" s="19"/>
      <c r="E957" s="15"/>
      <c r="F957" s="59"/>
    </row>
    <row r="958" spans="1:6" x14ac:dyDescent="0.35">
      <c r="A958" s="32">
        <v>954</v>
      </c>
      <c r="B958" s="19"/>
      <c r="C958" s="19"/>
      <c r="D958" s="19"/>
      <c r="E958" s="15"/>
      <c r="F958" s="59"/>
    </row>
    <row r="959" spans="1:6" x14ac:dyDescent="0.35">
      <c r="A959" s="32">
        <v>955</v>
      </c>
      <c r="B959" s="19"/>
      <c r="C959" s="19"/>
      <c r="D959" s="19"/>
      <c r="E959" s="15"/>
      <c r="F959" s="59"/>
    </row>
    <row r="960" spans="1:6" x14ac:dyDescent="0.35">
      <c r="A960" s="32">
        <v>956</v>
      </c>
      <c r="B960" s="19"/>
      <c r="C960" s="19"/>
      <c r="D960" s="19"/>
      <c r="E960" s="15"/>
      <c r="F960" s="59"/>
    </row>
    <row r="961" spans="1:6" x14ac:dyDescent="0.35">
      <c r="A961" s="32">
        <v>957</v>
      </c>
      <c r="B961" s="19"/>
      <c r="C961" s="19"/>
      <c r="D961" s="19"/>
      <c r="E961" s="15"/>
      <c r="F961" s="59"/>
    </row>
    <row r="962" spans="1:6" x14ac:dyDescent="0.35">
      <c r="A962" s="32">
        <v>958</v>
      </c>
      <c r="B962" s="19"/>
      <c r="C962" s="19"/>
      <c r="D962" s="19"/>
      <c r="E962" s="15"/>
      <c r="F962" s="59"/>
    </row>
    <row r="963" spans="1:6" x14ac:dyDescent="0.35">
      <c r="A963" s="32">
        <v>959</v>
      </c>
      <c r="B963" s="19"/>
      <c r="C963" s="19"/>
      <c r="D963" s="19"/>
      <c r="E963" s="15"/>
      <c r="F963" s="59"/>
    </row>
    <row r="964" spans="1:6" x14ac:dyDescent="0.35">
      <c r="A964" s="32">
        <v>960</v>
      </c>
      <c r="B964" s="19"/>
      <c r="C964" s="19"/>
      <c r="D964" s="19"/>
      <c r="E964" s="15"/>
      <c r="F964" s="59"/>
    </row>
    <row r="965" spans="1:6" x14ac:dyDescent="0.35">
      <c r="A965" s="32">
        <v>961</v>
      </c>
      <c r="B965" s="19"/>
      <c r="C965" s="19"/>
      <c r="D965" s="19"/>
      <c r="E965" s="15"/>
      <c r="F965" s="59"/>
    </row>
    <row r="966" spans="1:6" x14ac:dyDescent="0.35">
      <c r="A966" s="32">
        <v>962</v>
      </c>
      <c r="B966" s="19"/>
      <c r="C966" s="19"/>
      <c r="D966" s="19"/>
      <c r="E966" s="15"/>
      <c r="F966" s="59"/>
    </row>
    <row r="967" spans="1:6" x14ac:dyDescent="0.35">
      <c r="A967" s="32">
        <v>963</v>
      </c>
      <c r="B967" s="19"/>
      <c r="C967" s="19"/>
      <c r="D967" s="19"/>
      <c r="E967" s="15"/>
      <c r="F967" s="59"/>
    </row>
    <row r="968" spans="1:6" x14ac:dyDescent="0.35">
      <c r="A968" s="32">
        <v>964</v>
      </c>
      <c r="B968" s="19"/>
      <c r="C968" s="19"/>
      <c r="D968" s="19"/>
      <c r="E968" s="15"/>
      <c r="F968" s="59"/>
    </row>
    <row r="969" spans="1:6" x14ac:dyDescent="0.35">
      <c r="A969" s="32">
        <v>965</v>
      </c>
      <c r="B969" s="19"/>
      <c r="C969" s="19"/>
      <c r="D969" s="19"/>
      <c r="E969" s="15"/>
      <c r="F969" s="59"/>
    </row>
    <row r="970" spans="1:6" x14ac:dyDescent="0.35">
      <c r="A970" s="32">
        <v>966</v>
      </c>
      <c r="B970" s="19"/>
      <c r="C970" s="19"/>
      <c r="D970" s="19"/>
      <c r="E970" s="15"/>
      <c r="F970" s="59"/>
    </row>
    <row r="971" spans="1:6" x14ac:dyDescent="0.35">
      <c r="A971" s="32">
        <v>967</v>
      </c>
      <c r="B971" s="19"/>
      <c r="C971" s="19"/>
      <c r="D971" s="19"/>
      <c r="E971" s="15"/>
      <c r="F971" s="59"/>
    </row>
    <row r="972" spans="1:6" x14ac:dyDescent="0.35">
      <c r="A972" s="32">
        <v>968</v>
      </c>
      <c r="B972" s="19"/>
      <c r="C972" s="19"/>
      <c r="D972" s="19"/>
      <c r="E972" s="15"/>
      <c r="F972" s="59"/>
    </row>
    <row r="973" spans="1:6" x14ac:dyDescent="0.35">
      <c r="A973" s="32">
        <v>969</v>
      </c>
      <c r="B973" s="19"/>
      <c r="C973" s="19"/>
      <c r="D973" s="19"/>
      <c r="E973" s="15"/>
      <c r="F973" s="59"/>
    </row>
    <row r="974" spans="1:6" x14ac:dyDescent="0.35">
      <c r="A974" s="32">
        <v>970</v>
      </c>
      <c r="B974" s="19"/>
      <c r="C974" s="19"/>
      <c r="D974" s="19"/>
      <c r="E974" s="15"/>
      <c r="F974" s="59"/>
    </row>
    <row r="975" spans="1:6" x14ac:dyDescent="0.35">
      <c r="A975" s="32">
        <v>971</v>
      </c>
      <c r="B975" s="19"/>
      <c r="C975" s="19"/>
      <c r="D975" s="19"/>
      <c r="E975" s="15"/>
      <c r="F975" s="59"/>
    </row>
    <row r="976" spans="1:6" x14ac:dyDescent="0.35">
      <c r="A976" s="32">
        <v>972</v>
      </c>
      <c r="B976" s="19"/>
      <c r="C976" s="19"/>
      <c r="D976" s="19"/>
      <c r="E976" s="15"/>
      <c r="F976" s="59"/>
    </row>
    <row r="977" spans="1:6" x14ac:dyDescent="0.35">
      <c r="A977" s="32">
        <v>973</v>
      </c>
      <c r="B977" s="19"/>
      <c r="C977" s="19"/>
      <c r="D977" s="19"/>
      <c r="E977" s="15"/>
      <c r="F977" s="59"/>
    </row>
    <row r="978" spans="1:6" x14ac:dyDescent="0.35">
      <c r="A978" s="32">
        <v>974</v>
      </c>
      <c r="B978" s="19"/>
      <c r="C978" s="19"/>
      <c r="D978" s="19"/>
      <c r="E978" s="15"/>
      <c r="F978" s="59"/>
    </row>
    <row r="979" spans="1:6" x14ac:dyDescent="0.35">
      <c r="A979" s="32">
        <v>975</v>
      </c>
      <c r="B979" s="19"/>
      <c r="C979" s="19"/>
      <c r="D979" s="19"/>
      <c r="E979" s="15"/>
      <c r="F979" s="59"/>
    </row>
    <row r="980" spans="1:6" x14ac:dyDescent="0.35">
      <c r="A980" s="32">
        <v>976</v>
      </c>
      <c r="B980" s="19"/>
      <c r="C980" s="19"/>
      <c r="D980" s="19"/>
      <c r="E980" s="15"/>
      <c r="F980" s="59"/>
    </row>
    <row r="981" spans="1:6" x14ac:dyDescent="0.35">
      <c r="A981" s="32">
        <v>977</v>
      </c>
      <c r="B981" s="19"/>
      <c r="C981" s="19"/>
      <c r="D981" s="19"/>
      <c r="E981" s="15"/>
      <c r="F981" s="59"/>
    </row>
    <row r="982" spans="1:6" x14ac:dyDescent="0.35">
      <c r="A982" s="32">
        <v>978</v>
      </c>
      <c r="B982" s="19"/>
      <c r="C982" s="19"/>
      <c r="D982" s="19"/>
      <c r="E982" s="15"/>
      <c r="F982" s="59"/>
    </row>
    <row r="983" spans="1:6" x14ac:dyDescent="0.35">
      <c r="A983" s="32">
        <v>979</v>
      </c>
      <c r="B983" s="19"/>
      <c r="C983" s="19"/>
      <c r="D983" s="19"/>
      <c r="E983" s="15"/>
      <c r="F983" s="59"/>
    </row>
    <row r="984" spans="1:6" x14ac:dyDescent="0.35">
      <c r="A984" s="32">
        <v>980</v>
      </c>
      <c r="B984" s="19"/>
      <c r="C984" s="19"/>
      <c r="D984" s="19"/>
      <c r="E984" s="15"/>
      <c r="F984" s="59"/>
    </row>
    <row r="985" spans="1:6" x14ac:dyDescent="0.35">
      <c r="A985" s="32">
        <v>981</v>
      </c>
      <c r="B985" s="19"/>
      <c r="C985" s="19"/>
      <c r="D985" s="19"/>
      <c r="E985" s="15"/>
      <c r="F985" s="59"/>
    </row>
    <row r="986" spans="1:6" x14ac:dyDescent="0.35">
      <c r="A986" s="32">
        <v>982</v>
      </c>
      <c r="B986" s="19"/>
      <c r="C986" s="19"/>
      <c r="D986" s="19"/>
      <c r="E986" s="15"/>
      <c r="F986" s="59"/>
    </row>
    <row r="987" spans="1:6" x14ac:dyDescent="0.35">
      <c r="A987" s="32">
        <v>983</v>
      </c>
      <c r="B987" s="19"/>
      <c r="C987" s="19"/>
      <c r="D987" s="19"/>
      <c r="E987" s="15"/>
      <c r="F987" s="59"/>
    </row>
    <row r="988" spans="1:6" x14ac:dyDescent="0.35">
      <c r="A988" s="32">
        <v>984</v>
      </c>
      <c r="B988" s="19"/>
      <c r="C988" s="19"/>
      <c r="D988" s="19"/>
      <c r="E988" s="15"/>
      <c r="F988" s="59"/>
    </row>
    <row r="989" spans="1:6" x14ac:dyDescent="0.35">
      <c r="A989" s="32">
        <v>985</v>
      </c>
      <c r="B989" s="19"/>
      <c r="C989" s="19"/>
      <c r="D989" s="19"/>
      <c r="E989" s="15"/>
      <c r="F989" s="59"/>
    </row>
    <row r="990" spans="1:6" x14ac:dyDescent="0.35">
      <c r="A990" s="32">
        <v>986</v>
      </c>
      <c r="B990" s="19"/>
      <c r="C990" s="19"/>
      <c r="D990" s="19"/>
      <c r="E990" s="15"/>
      <c r="F990" s="59"/>
    </row>
    <row r="991" spans="1:6" x14ac:dyDescent="0.35">
      <c r="A991" s="32">
        <v>987</v>
      </c>
      <c r="B991" s="19"/>
      <c r="C991" s="19"/>
      <c r="D991" s="19"/>
      <c r="E991" s="15"/>
      <c r="F991" s="59"/>
    </row>
    <row r="992" spans="1:6" x14ac:dyDescent="0.35">
      <c r="A992" s="32">
        <v>988</v>
      </c>
      <c r="B992" s="19"/>
      <c r="C992" s="19"/>
      <c r="D992" s="19"/>
      <c r="E992" s="15"/>
      <c r="F992" s="59"/>
    </row>
    <row r="993" spans="1:6" x14ac:dyDescent="0.35">
      <c r="A993" s="32">
        <v>989</v>
      </c>
      <c r="B993" s="19"/>
      <c r="C993" s="19"/>
      <c r="D993" s="19"/>
      <c r="E993" s="15"/>
      <c r="F993" s="59"/>
    </row>
    <row r="994" spans="1:6" x14ac:dyDescent="0.35">
      <c r="A994" s="32">
        <v>990</v>
      </c>
      <c r="B994" s="19"/>
      <c r="C994" s="19"/>
      <c r="D994" s="19"/>
      <c r="E994" s="15"/>
      <c r="F994" s="59"/>
    </row>
    <row r="995" spans="1:6" x14ac:dyDescent="0.35">
      <c r="A995" s="32">
        <v>991</v>
      </c>
      <c r="B995" s="19"/>
      <c r="C995" s="19"/>
      <c r="D995" s="19"/>
      <c r="E995" s="15"/>
      <c r="F995" s="59"/>
    </row>
    <row r="996" spans="1:6" x14ac:dyDescent="0.35">
      <c r="A996" s="32">
        <v>992</v>
      </c>
      <c r="B996" s="19"/>
      <c r="C996" s="19"/>
      <c r="D996" s="19"/>
      <c r="E996" s="15"/>
      <c r="F996" s="59"/>
    </row>
    <row r="997" spans="1:6" x14ac:dyDescent="0.35">
      <c r="A997" s="32">
        <v>993</v>
      </c>
      <c r="B997" s="19"/>
      <c r="C997" s="19"/>
      <c r="D997" s="19"/>
      <c r="E997" s="15"/>
      <c r="F997" s="59"/>
    </row>
    <row r="998" spans="1:6" x14ac:dyDescent="0.35">
      <c r="A998" s="32">
        <v>994</v>
      </c>
      <c r="B998" s="19"/>
      <c r="C998" s="19"/>
      <c r="D998" s="19"/>
      <c r="E998" s="15"/>
      <c r="F998" s="59"/>
    </row>
    <row r="999" spans="1:6" x14ac:dyDescent="0.35">
      <c r="A999" s="32">
        <v>995</v>
      </c>
      <c r="B999" s="19"/>
      <c r="C999" s="19"/>
      <c r="D999" s="19"/>
      <c r="E999" s="15"/>
      <c r="F999" s="59"/>
    </row>
    <row r="1000" spans="1:6" x14ac:dyDescent="0.35">
      <c r="A1000" s="32">
        <v>996</v>
      </c>
      <c r="B1000" s="19"/>
      <c r="C1000" s="19"/>
      <c r="D1000" s="19"/>
      <c r="E1000" s="15"/>
      <c r="F1000" s="59"/>
    </row>
    <row r="1001" spans="1:6" x14ac:dyDescent="0.35">
      <c r="A1001" s="32">
        <v>997</v>
      </c>
      <c r="B1001" s="19"/>
      <c r="C1001" s="19"/>
      <c r="D1001" s="19"/>
      <c r="E1001" s="15"/>
      <c r="F1001" s="59"/>
    </row>
    <row r="1002" spans="1:6" x14ac:dyDescent="0.35">
      <c r="A1002" s="32">
        <v>998</v>
      </c>
      <c r="B1002" s="19"/>
      <c r="C1002" s="19"/>
      <c r="D1002" s="19"/>
      <c r="E1002" s="15"/>
      <c r="F1002" s="59"/>
    </row>
    <row r="1003" spans="1:6" x14ac:dyDescent="0.35">
      <c r="A1003" s="32">
        <v>999</v>
      </c>
      <c r="B1003" s="19"/>
      <c r="C1003" s="19"/>
      <c r="D1003" s="19"/>
      <c r="E1003" s="15"/>
      <c r="F1003" s="59"/>
    </row>
    <row r="1004" spans="1:6" x14ac:dyDescent="0.35">
      <c r="A1004" s="32">
        <v>1000</v>
      </c>
      <c r="B1004" s="19"/>
      <c r="C1004" s="19"/>
      <c r="D1004" s="19"/>
      <c r="E1004" s="15"/>
      <c r="F1004" s="59"/>
    </row>
    <row r="1005" spans="1:6" x14ac:dyDescent="0.35">
      <c r="A1005" s="32">
        <v>1001</v>
      </c>
      <c r="B1005" s="19"/>
      <c r="C1005" s="19"/>
      <c r="D1005" s="19"/>
      <c r="E1005" s="15"/>
      <c r="F1005" s="59"/>
    </row>
    <row r="1006" spans="1:6" x14ac:dyDescent="0.35">
      <c r="A1006" s="32">
        <v>1002</v>
      </c>
      <c r="B1006" s="19"/>
      <c r="C1006" s="19"/>
      <c r="D1006" s="19"/>
      <c r="E1006" s="15"/>
      <c r="F1006" s="59"/>
    </row>
    <row r="1007" spans="1:6" x14ac:dyDescent="0.35">
      <c r="A1007" s="32">
        <v>1003</v>
      </c>
      <c r="B1007" s="19"/>
      <c r="C1007" s="19"/>
      <c r="D1007" s="19"/>
      <c r="E1007" s="15"/>
      <c r="F1007" s="59"/>
    </row>
    <row r="1008" spans="1:6" x14ac:dyDescent="0.35">
      <c r="A1008" s="32">
        <v>1004</v>
      </c>
      <c r="B1008" s="19"/>
      <c r="C1008" s="19"/>
      <c r="D1008" s="19"/>
      <c r="E1008" s="15"/>
      <c r="F1008" s="59"/>
    </row>
    <row r="1009" spans="1:6" x14ac:dyDescent="0.35">
      <c r="A1009" s="32">
        <v>1005</v>
      </c>
      <c r="B1009" s="19"/>
      <c r="C1009" s="19"/>
      <c r="D1009" s="19"/>
      <c r="E1009" s="15"/>
      <c r="F1009" s="59"/>
    </row>
    <row r="1010" spans="1:6" x14ac:dyDescent="0.35">
      <c r="A1010" s="32">
        <v>1006</v>
      </c>
      <c r="B1010" s="19"/>
      <c r="C1010" s="19"/>
      <c r="D1010" s="19"/>
      <c r="E1010" s="15"/>
      <c r="F1010" s="59"/>
    </row>
    <row r="1011" spans="1:6" x14ac:dyDescent="0.35">
      <c r="A1011" s="32">
        <v>1007</v>
      </c>
      <c r="B1011" s="19"/>
      <c r="C1011" s="19"/>
      <c r="D1011" s="19"/>
      <c r="E1011" s="15"/>
      <c r="F1011" s="59"/>
    </row>
    <row r="1012" spans="1:6" x14ac:dyDescent="0.35">
      <c r="A1012" s="32">
        <v>1008</v>
      </c>
      <c r="B1012" s="19"/>
      <c r="C1012" s="19"/>
      <c r="D1012" s="19"/>
      <c r="E1012" s="15"/>
      <c r="F1012" s="59"/>
    </row>
    <row r="1013" spans="1:6" x14ac:dyDescent="0.35">
      <c r="A1013" s="32">
        <v>1009</v>
      </c>
      <c r="B1013" s="19"/>
      <c r="C1013" s="19"/>
      <c r="D1013" s="19"/>
      <c r="E1013" s="15"/>
      <c r="F1013" s="59"/>
    </row>
    <row r="1014" spans="1:6" x14ac:dyDescent="0.35">
      <c r="A1014" s="32">
        <v>1010</v>
      </c>
      <c r="B1014" s="19"/>
      <c r="C1014" s="19"/>
      <c r="D1014" s="19"/>
      <c r="E1014" s="15"/>
      <c r="F1014" s="59"/>
    </row>
    <row r="1015" spans="1:6" x14ac:dyDescent="0.35">
      <c r="A1015" s="32">
        <v>1011</v>
      </c>
      <c r="B1015" s="19"/>
      <c r="C1015" s="19"/>
      <c r="D1015" s="19"/>
      <c r="E1015" s="15"/>
      <c r="F1015" s="59"/>
    </row>
    <row r="1016" spans="1:6" x14ac:dyDescent="0.35">
      <c r="A1016" s="32">
        <v>1012</v>
      </c>
      <c r="B1016" s="19"/>
      <c r="C1016" s="19"/>
      <c r="D1016" s="19"/>
      <c r="E1016" s="15"/>
      <c r="F1016" s="59"/>
    </row>
    <row r="1017" spans="1:6" x14ac:dyDescent="0.35">
      <c r="A1017" s="32">
        <v>1013</v>
      </c>
      <c r="B1017" s="19"/>
      <c r="C1017" s="19"/>
      <c r="D1017" s="19"/>
      <c r="E1017" s="15"/>
      <c r="F1017" s="59"/>
    </row>
    <row r="1018" spans="1:6" x14ac:dyDescent="0.35">
      <c r="A1018" s="32">
        <v>1014</v>
      </c>
      <c r="B1018" s="19"/>
      <c r="C1018" s="19"/>
      <c r="D1018" s="19"/>
      <c r="E1018" s="15"/>
      <c r="F1018" s="59"/>
    </row>
    <row r="1019" spans="1:6" x14ac:dyDescent="0.35">
      <c r="A1019" s="32">
        <v>1015</v>
      </c>
      <c r="B1019" s="19"/>
      <c r="C1019" s="19"/>
      <c r="D1019" s="19"/>
      <c r="E1019" s="15"/>
      <c r="F1019" s="59"/>
    </row>
    <row r="1020" spans="1:6" x14ac:dyDescent="0.35">
      <c r="A1020" s="32">
        <v>1016</v>
      </c>
      <c r="B1020" s="19"/>
      <c r="C1020" s="19"/>
      <c r="D1020" s="19"/>
      <c r="E1020" s="15"/>
      <c r="F1020" s="59"/>
    </row>
    <row r="1021" spans="1:6" x14ac:dyDescent="0.35">
      <c r="A1021" s="32">
        <v>1017</v>
      </c>
      <c r="B1021" s="19"/>
      <c r="C1021" s="19"/>
      <c r="D1021" s="19"/>
      <c r="E1021" s="15"/>
      <c r="F1021" s="59"/>
    </row>
    <row r="1022" spans="1:6" x14ac:dyDescent="0.35">
      <c r="A1022" s="32">
        <v>1018</v>
      </c>
      <c r="B1022" s="19"/>
      <c r="C1022" s="19"/>
      <c r="D1022" s="19"/>
      <c r="E1022" s="15"/>
      <c r="F1022" s="59"/>
    </row>
    <row r="1023" spans="1:6" x14ac:dyDescent="0.35">
      <c r="A1023" s="32">
        <v>1019</v>
      </c>
      <c r="B1023" s="19"/>
      <c r="C1023" s="19"/>
      <c r="D1023" s="19"/>
      <c r="E1023" s="15"/>
      <c r="F1023" s="59"/>
    </row>
    <row r="1024" spans="1:6" x14ac:dyDescent="0.35">
      <c r="A1024" s="32">
        <v>1020</v>
      </c>
      <c r="B1024" s="19"/>
      <c r="C1024" s="19"/>
      <c r="D1024" s="19"/>
      <c r="E1024" s="15"/>
      <c r="F1024" s="59"/>
    </row>
    <row r="1025" spans="1:6" x14ac:dyDescent="0.35">
      <c r="A1025" s="32">
        <v>1021</v>
      </c>
      <c r="B1025" s="19"/>
      <c r="C1025" s="19"/>
      <c r="D1025" s="19"/>
      <c r="E1025" s="15"/>
      <c r="F1025" s="59"/>
    </row>
    <row r="1026" spans="1:6" x14ac:dyDescent="0.35">
      <c r="A1026" s="32">
        <v>1022</v>
      </c>
      <c r="B1026" s="19"/>
      <c r="C1026" s="19"/>
      <c r="D1026" s="19"/>
      <c r="E1026" s="15"/>
      <c r="F1026" s="59"/>
    </row>
    <row r="1027" spans="1:6" x14ac:dyDescent="0.35">
      <c r="A1027" s="32">
        <v>1023</v>
      </c>
      <c r="B1027" s="19"/>
      <c r="C1027" s="19"/>
      <c r="D1027" s="19"/>
      <c r="E1027" s="15"/>
      <c r="F1027" s="59"/>
    </row>
    <row r="1028" spans="1:6" x14ac:dyDescent="0.35">
      <c r="A1028" s="32">
        <v>1024</v>
      </c>
      <c r="B1028" s="19"/>
      <c r="C1028" s="19"/>
      <c r="D1028" s="19"/>
      <c r="E1028" s="15"/>
      <c r="F1028" s="59"/>
    </row>
    <row r="1029" spans="1:6" x14ac:dyDescent="0.35">
      <c r="A1029" s="32">
        <v>1025</v>
      </c>
      <c r="B1029" s="19"/>
      <c r="C1029" s="19"/>
      <c r="D1029" s="19"/>
      <c r="E1029" s="15"/>
      <c r="F1029" s="59"/>
    </row>
    <row r="1030" spans="1:6" x14ac:dyDescent="0.35">
      <c r="A1030" s="32">
        <v>1026</v>
      </c>
      <c r="B1030" s="19"/>
      <c r="C1030" s="19"/>
      <c r="D1030" s="19"/>
      <c r="E1030" s="15"/>
      <c r="F1030" s="59"/>
    </row>
    <row r="1031" spans="1:6" x14ac:dyDescent="0.35">
      <c r="A1031" s="32">
        <v>1027</v>
      </c>
      <c r="B1031" s="19"/>
      <c r="C1031" s="19"/>
      <c r="D1031" s="19"/>
      <c r="E1031" s="15"/>
      <c r="F1031" s="59"/>
    </row>
    <row r="1032" spans="1:6" x14ac:dyDescent="0.35">
      <c r="A1032" s="32">
        <v>1028</v>
      </c>
      <c r="B1032" s="19"/>
      <c r="C1032" s="19"/>
      <c r="D1032" s="19"/>
      <c r="E1032" s="15"/>
      <c r="F1032" s="59"/>
    </row>
    <row r="1033" spans="1:6" x14ac:dyDescent="0.35">
      <c r="A1033" s="32">
        <v>1029</v>
      </c>
      <c r="B1033" s="19"/>
      <c r="C1033" s="19"/>
      <c r="D1033" s="19"/>
      <c r="E1033" s="15"/>
      <c r="F1033" s="59"/>
    </row>
    <row r="1034" spans="1:6" x14ac:dyDescent="0.35">
      <c r="A1034" s="32">
        <v>1030</v>
      </c>
      <c r="B1034" s="19"/>
      <c r="C1034" s="19"/>
      <c r="D1034" s="19"/>
      <c r="E1034" s="15"/>
      <c r="F1034" s="59"/>
    </row>
    <row r="1035" spans="1:6" x14ac:dyDescent="0.35">
      <c r="A1035" s="32">
        <v>1031</v>
      </c>
      <c r="B1035" s="19"/>
      <c r="C1035" s="19"/>
      <c r="D1035" s="19"/>
      <c r="E1035" s="15"/>
      <c r="F1035" s="59"/>
    </row>
    <row r="1036" spans="1:6" x14ac:dyDescent="0.35">
      <c r="A1036" s="32">
        <v>1032</v>
      </c>
      <c r="B1036" s="19"/>
      <c r="C1036" s="19"/>
      <c r="D1036" s="19"/>
      <c r="E1036" s="15"/>
      <c r="F1036" s="59"/>
    </row>
    <row r="1037" spans="1:6" x14ac:dyDescent="0.35">
      <c r="A1037" s="32">
        <v>1033</v>
      </c>
      <c r="B1037" s="19"/>
      <c r="C1037" s="19"/>
      <c r="D1037" s="19"/>
      <c r="E1037" s="15"/>
      <c r="F1037" s="59"/>
    </row>
    <row r="1038" spans="1:6" x14ac:dyDescent="0.35">
      <c r="A1038" s="32">
        <v>1034</v>
      </c>
      <c r="B1038" s="19"/>
      <c r="C1038" s="19"/>
      <c r="D1038" s="19"/>
      <c r="E1038" s="15"/>
      <c r="F1038" s="59"/>
    </row>
    <row r="1039" spans="1:6" x14ac:dyDescent="0.35">
      <c r="A1039" s="32">
        <v>1035</v>
      </c>
      <c r="B1039" s="19"/>
      <c r="C1039" s="19"/>
      <c r="D1039" s="19"/>
      <c r="E1039" s="15"/>
      <c r="F1039" s="59"/>
    </row>
    <row r="1040" spans="1:6" x14ac:dyDescent="0.35">
      <c r="A1040" s="32">
        <v>1036</v>
      </c>
      <c r="B1040" s="19"/>
      <c r="C1040" s="19"/>
      <c r="D1040" s="19"/>
      <c r="E1040" s="15"/>
      <c r="F1040" s="59"/>
    </row>
    <row r="1041" spans="1:6" x14ac:dyDescent="0.35">
      <c r="A1041" s="32">
        <v>1037</v>
      </c>
      <c r="B1041" s="19"/>
      <c r="C1041" s="19"/>
      <c r="D1041" s="19"/>
      <c r="E1041" s="15"/>
      <c r="F1041" s="59"/>
    </row>
    <row r="1042" spans="1:6" x14ac:dyDescent="0.35">
      <c r="A1042" s="32">
        <v>1038</v>
      </c>
      <c r="B1042" s="19"/>
      <c r="C1042" s="19"/>
      <c r="D1042" s="19"/>
      <c r="E1042" s="15"/>
      <c r="F1042" s="59"/>
    </row>
    <row r="1043" spans="1:6" x14ac:dyDescent="0.35">
      <c r="A1043" s="32">
        <v>1039</v>
      </c>
      <c r="B1043" s="19"/>
      <c r="C1043" s="19"/>
      <c r="D1043" s="19"/>
      <c r="E1043" s="15"/>
      <c r="F1043" s="59"/>
    </row>
    <row r="1044" spans="1:6" x14ac:dyDescent="0.35">
      <c r="A1044" s="32">
        <v>1040</v>
      </c>
      <c r="B1044" s="19"/>
      <c r="C1044" s="19"/>
      <c r="D1044" s="19"/>
      <c r="E1044" s="15"/>
      <c r="F1044" s="59"/>
    </row>
    <row r="1045" spans="1:6" x14ac:dyDescent="0.35">
      <c r="A1045" s="32">
        <v>1041</v>
      </c>
      <c r="B1045" s="19"/>
      <c r="C1045" s="19"/>
      <c r="D1045" s="19"/>
      <c r="E1045" s="15"/>
      <c r="F1045" s="59"/>
    </row>
    <row r="1046" spans="1:6" x14ac:dyDescent="0.35">
      <c r="A1046" s="32">
        <v>1042</v>
      </c>
      <c r="B1046" s="19"/>
      <c r="C1046" s="19"/>
      <c r="D1046" s="19"/>
      <c r="E1046" s="15"/>
      <c r="F1046" s="59"/>
    </row>
    <row r="1047" spans="1:6" x14ac:dyDescent="0.35">
      <c r="A1047" s="32">
        <v>1043</v>
      </c>
      <c r="B1047" s="19"/>
      <c r="C1047" s="19"/>
      <c r="D1047" s="19"/>
      <c r="E1047" s="15"/>
      <c r="F1047" s="59"/>
    </row>
    <row r="1048" spans="1:6" x14ac:dyDescent="0.35">
      <c r="A1048" s="32">
        <v>1044</v>
      </c>
      <c r="B1048" s="19"/>
      <c r="C1048" s="19"/>
      <c r="D1048" s="19"/>
      <c r="E1048" s="15"/>
      <c r="F1048" s="59"/>
    </row>
    <row r="1049" spans="1:6" x14ac:dyDescent="0.35">
      <c r="A1049" s="32">
        <v>1045</v>
      </c>
      <c r="B1049" s="19"/>
      <c r="C1049" s="19"/>
      <c r="D1049" s="19"/>
      <c r="E1049" s="15"/>
      <c r="F1049" s="59"/>
    </row>
    <row r="1050" spans="1:6" x14ac:dyDescent="0.35">
      <c r="A1050" s="32">
        <v>1046</v>
      </c>
      <c r="B1050" s="19"/>
      <c r="C1050" s="19"/>
      <c r="D1050" s="19"/>
      <c r="E1050" s="15"/>
      <c r="F1050" s="59"/>
    </row>
    <row r="1051" spans="1:6" x14ac:dyDescent="0.35">
      <c r="A1051" s="32">
        <v>1047</v>
      </c>
      <c r="B1051" s="19"/>
      <c r="C1051" s="19"/>
      <c r="D1051" s="19"/>
      <c r="E1051" s="15"/>
      <c r="F1051" s="59"/>
    </row>
    <row r="1052" spans="1:6" x14ac:dyDescent="0.35">
      <c r="A1052" s="32">
        <v>1048</v>
      </c>
      <c r="B1052" s="19"/>
      <c r="C1052" s="19"/>
      <c r="D1052" s="19"/>
      <c r="E1052" s="15"/>
      <c r="F1052" s="59"/>
    </row>
    <row r="1053" spans="1:6" x14ac:dyDescent="0.35">
      <c r="A1053" s="32">
        <v>1049</v>
      </c>
      <c r="B1053" s="19"/>
      <c r="C1053" s="19"/>
      <c r="D1053" s="19"/>
      <c r="E1053" s="15"/>
      <c r="F1053" s="59"/>
    </row>
    <row r="1054" spans="1:6" x14ac:dyDescent="0.35">
      <c r="A1054" s="32">
        <v>1050</v>
      </c>
      <c r="B1054" s="19"/>
      <c r="C1054" s="19"/>
      <c r="D1054" s="19"/>
      <c r="E1054" s="15"/>
      <c r="F1054" s="59"/>
    </row>
    <row r="1055" spans="1:6" x14ac:dyDescent="0.35">
      <c r="A1055" s="32">
        <v>1051</v>
      </c>
      <c r="B1055" s="19"/>
      <c r="C1055" s="19"/>
      <c r="D1055" s="19"/>
      <c r="E1055" s="15"/>
      <c r="F1055" s="59"/>
    </row>
    <row r="1056" spans="1:6" x14ac:dyDescent="0.35">
      <c r="A1056" s="32">
        <v>1052</v>
      </c>
      <c r="B1056" s="19"/>
      <c r="C1056" s="19"/>
      <c r="D1056" s="19"/>
      <c r="E1056" s="15"/>
      <c r="F1056" s="59"/>
    </row>
    <row r="1057" spans="1:6" x14ac:dyDescent="0.35">
      <c r="A1057" s="32">
        <v>1053</v>
      </c>
      <c r="B1057" s="19"/>
      <c r="C1057" s="19"/>
      <c r="D1057" s="19"/>
      <c r="E1057" s="15"/>
      <c r="F1057" s="59"/>
    </row>
    <row r="1058" spans="1:6" x14ac:dyDescent="0.35">
      <c r="A1058" s="32">
        <v>1054</v>
      </c>
      <c r="B1058" s="19"/>
      <c r="C1058" s="19"/>
      <c r="D1058" s="19"/>
      <c r="E1058" s="15"/>
      <c r="F1058" s="59"/>
    </row>
    <row r="1059" spans="1:6" x14ac:dyDescent="0.35">
      <c r="A1059" s="32">
        <v>1055</v>
      </c>
      <c r="B1059" s="19"/>
      <c r="C1059" s="19"/>
      <c r="D1059" s="19"/>
      <c r="E1059" s="15"/>
      <c r="F1059" s="59"/>
    </row>
    <row r="1060" spans="1:6" x14ac:dyDescent="0.35">
      <c r="A1060" s="32">
        <v>1056</v>
      </c>
      <c r="B1060" s="19"/>
      <c r="C1060" s="19"/>
      <c r="D1060" s="19"/>
      <c r="E1060" s="15"/>
      <c r="F1060" s="59"/>
    </row>
    <row r="1061" spans="1:6" x14ac:dyDescent="0.35">
      <c r="A1061" s="32">
        <v>1057</v>
      </c>
      <c r="B1061" s="19"/>
      <c r="C1061" s="19"/>
      <c r="D1061" s="19"/>
      <c r="E1061" s="15"/>
      <c r="F1061" s="59"/>
    </row>
    <row r="1062" spans="1:6" x14ac:dyDescent="0.35">
      <c r="A1062" s="32">
        <v>1058</v>
      </c>
      <c r="B1062" s="19"/>
      <c r="C1062" s="19"/>
      <c r="D1062" s="19"/>
      <c r="E1062" s="15"/>
      <c r="F1062" s="59"/>
    </row>
    <row r="1063" spans="1:6" x14ac:dyDescent="0.35">
      <c r="A1063" s="32">
        <v>1059</v>
      </c>
      <c r="B1063" s="19"/>
      <c r="C1063" s="19"/>
      <c r="D1063" s="19"/>
      <c r="E1063" s="15"/>
      <c r="F1063" s="59"/>
    </row>
    <row r="1064" spans="1:6" x14ac:dyDescent="0.35">
      <c r="A1064" s="32">
        <v>1060</v>
      </c>
      <c r="B1064" s="19"/>
      <c r="C1064" s="19"/>
      <c r="D1064" s="19"/>
      <c r="E1064" s="15"/>
      <c r="F1064" s="59"/>
    </row>
    <row r="1065" spans="1:6" x14ac:dyDescent="0.35">
      <c r="A1065" s="32">
        <v>1061</v>
      </c>
      <c r="B1065" s="19"/>
      <c r="C1065" s="19"/>
      <c r="D1065" s="19"/>
      <c r="E1065" s="15"/>
      <c r="F1065" s="59"/>
    </row>
    <row r="1066" spans="1:6" x14ac:dyDescent="0.35">
      <c r="A1066" s="32">
        <v>1062</v>
      </c>
      <c r="B1066" s="19"/>
      <c r="C1066" s="19"/>
      <c r="D1066" s="19"/>
      <c r="E1066" s="15"/>
      <c r="F1066" s="59"/>
    </row>
    <row r="1067" spans="1:6" x14ac:dyDescent="0.35">
      <c r="A1067" s="32">
        <v>1063</v>
      </c>
      <c r="B1067" s="19"/>
      <c r="C1067" s="19"/>
      <c r="D1067" s="19"/>
      <c r="E1067" s="15"/>
      <c r="F1067" s="59"/>
    </row>
    <row r="1068" spans="1:6" x14ac:dyDescent="0.35">
      <c r="A1068" s="32">
        <v>1064</v>
      </c>
      <c r="B1068" s="19"/>
      <c r="C1068" s="19"/>
      <c r="D1068" s="19"/>
      <c r="E1068" s="15"/>
      <c r="F1068" s="59"/>
    </row>
    <row r="1069" spans="1:6" x14ac:dyDescent="0.35">
      <c r="A1069" s="32">
        <v>1065</v>
      </c>
      <c r="B1069" s="19"/>
      <c r="C1069" s="19"/>
      <c r="D1069" s="19"/>
      <c r="E1069" s="15"/>
      <c r="F1069" s="59"/>
    </row>
    <row r="1070" spans="1:6" x14ac:dyDescent="0.35">
      <c r="A1070" s="32">
        <v>1066</v>
      </c>
      <c r="B1070" s="19"/>
      <c r="C1070" s="19"/>
      <c r="D1070" s="19"/>
      <c r="E1070" s="15"/>
      <c r="F1070" s="59"/>
    </row>
    <row r="1071" spans="1:6" x14ac:dyDescent="0.35">
      <c r="A1071" s="32">
        <v>1067</v>
      </c>
      <c r="B1071" s="19"/>
      <c r="C1071" s="19"/>
      <c r="D1071" s="19"/>
      <c r="E1071" s="15"/>
      <c r="F1071" s="59"/>
    </row>
    <row r="1072" spans="1:6" x14ac:dyDescent="0.35">
      <c r="A1072" s="32">
        <v>1068</v>
      </c>
      <c r="B1072" s="19"/>
      <c r="C1072" s="19"/>
      <c r="D1072" s="19"/>
      <c r="E1072" s="15"/>
      <c r="F1072" s="59"/>
    </row>
    <row r="1073" spans="1:6" x14ac:dyDescent="0.35">
      <c r="A1073" s="32">
        <v>1069</v>
      </c>
      <c r="B1073" s="19"/>
      <c r="C1073" s="19"/>
      <c r="D1073" s="19"/>
      <c r="E1073" s="15"/>
      <c r="F1073" s="59"/>
    </row>
    <row r="1074" spans="1:6" x14ac:dyDescent="0.35">
      <c r="A1074" s="32">
        <v>1070</v>
      </c>
      <c r="B1074" s="19"/>
      <c r="C1074" s="19"/>
      <c r="D1074" s="19"/>
      <c r="E1074" s="15"/>
      <c r="F1074" s="59"/>
    </row>
    <row r="1075" spans="1:6" x14ac:dyDescent="0.35">
      <c r="A1075" s="32">
        <v>1071</v>
      </c>
      <c r="B1075" s="19"/>
      <c r="C1075" s="19"/>
      <c r="D1075" s="19"/>
      <c r="E1075" s="15"/>
      <c r="F1075" s="59"/>
    </row>
    <row r="1076" spans="1:6" x14ac:dyDescent="0.35">
      <c r="A1076" s="32">
        <v>1072</v>
      </c>
      <c r="B1076" s="19"/>
      <c r="C1076" s="19"/>
      <c r="D1076" s="19"/>
      <c r="E1076" s="15"/>
      <c r="F1076" s="59"/>
    </row>
    <row r="1077" spans="1:6" x14ac:dyDescent="0.35">
      <c r="A1077" s="32">
        <v>1073</v>
      </c>
      <c r="B1077" s="19"/>
      <c r="C1077" s="19"/>
      <c r="D1077" s="19"/>
      <c r="E1077" s="15"/>
      <c r="F1077" s="59"/>
    </row>
    <row r="1078" spans="1:6" x14ac:dyDescent="0.35">
      <c r="A1078" s="32">
        <v>1074</v>
      </c>
      <c r="B1078" s="19"/>
      <c r="C1078" s="19"/>
      <c r="D1078" s="19"/>
      <c r="E1078" s="15"/>
      <c r="F1078" s="59"/>
    </row>
    <row r="1079" spans="1:6" x14ac:dyDescent="0.35">
      <c r="A1079" s="32">
        <v>1075</v>
      </c>
      <c r="B1079" s="19"/>
      <c r="C1079" s="19"/>
      <c r="D1079" s="19"/>
      <c r="E1079" s="15"/>
      <c r="F1079" s="59"/>
    </row>
    <row r="1080" spans="1:6" x14ac:dyDescent="0.35">
      <c r="A1080" s="32">
        <v>1076</v>
      </c>
      <c r="B1080" s="19"/>
      <c r="C1080" s="19"/>
      <c r="D1080" s="19"/>
      <c r="E1080" s="15"/>
      <c r="F1080" s="59"/>
    </row>
    <row r="1081" spans="1:6" x14ac:dyDescent="0.35">
      <c r="A1081" s="32">
        <v>1077</v>
      </c>
      <c r="B1081" s="19"/>
      <c r="C1081" s="19"/>
      <c r="D1081" s="19"/>
      <c r="E1081" s="15"/>
      <c r="F1081" s="59"/>
    </row>
    <row r="1082" spans="1:6" x14ac:dyDescent="0.35">
      <c r="A1082" s="32">
        <v>1078</v>
      </c>
      <c r="B1082" s="19"/>
      <c r="C1082" s="19"/>
      <c r="D1082" s="19"/>
      <c r="E1082" s="15"/>
      <c r="F1082" s="59"/>
    </row>
    <row r="1083" spans="1:6" x14ac:dyDescent="0.35">
      <c r="A1083" s="32">
        <v>1079</v>
      </c>
      <c r="B1083" s="19"/>
      <c r="C1083" s="19"/>
      <c r="D1083" s="19"/>
      <c r="E1083" s="15"/>
      <c r="F1083" s="59"/>
    </row>
    <row r="1084" spans="1:6" x14ac:dyDescent="0.35">
      <c r="A1084" s="32">
        <v>1080</v>
      </c>
      <c r="B1084" s="19"/>
      <c r="C1084" s="19"/>
      <c r="D1084" s="19"/>
      <c r="E1084" s="15"/>
      <c r="F1084" s="59"/>
    </row>
    <row r="1085" spans="1:6" x14ac:dyDescent="0.35">
      <c r="A1085" s="32">
        <v>1081</v>
      </c>
      <c r="B1085" s="19"/>
      <c r="C1085" s="19"/>
      <c r="D1085" s="19"/>
      <c r="E1085" s="15"/>
      <c r="F1085" s="59"/>
    </row>
    <row r="1086" spans="1:6" x14ac:dyDescent="0.35">
      <c r="A1086" s="32">
        <v>1082</v>
      </c>
      <c r="B1086" s="19"/>
      <c r="C1086" s="19"/>
      <c r="D1086" s="19"/>
      <c r="E1086" s="15"/>
      <c r="F1086" s="59"/>
    </row>
    <row r="1087" spans="1:6" x14ac:dyDescent="0.35">
      <c r="A1087" s="32">
        <v>1083</v>
      </c>
      <c r="B1087" s="19"/>
      <c r="C1087" s="19"/>
      <c r="D1087" s="19"/>
      <c r="E1087" s="15"/>
      <c r="F1087" s="59"/>
    </row>
    <row r="1088" spans="1:6" x14ac:dyDescent="0.35">
      <c r="A1088" s="32">
        <v>1084</v>
      </c>
      <c r="B1088" s="19"/>
      <c r="C1088" s="19"/>
      <c r="D1088" s="19"/>
      <c r="E1088" s="15"/>
      <c r="F1088" s="59"/>
    </row>
    <row r="1089" spans="1:6" x14ac:dyDescent="0.35">
      <c r="A1089" s="32">
        <v>1085</v>
      </c>
      <c r="B1089" s="19"/>
      <c r="C1089" s="19"/>
      <c r="D1089" s="19"/>
      <c r="E1089" s="15"/>
      <c r="F1089" s="59"/>
    </row>
    <row r="1090" spans="1:6" x14ac:dyDescent="0.35">
      <c r="A1090" s="32">
        <v>1086</v>
      </c>
      <c r="B1090" s="19"/>
      <c r="C1090" s="19"/>
      <c r="D1090" s="19"/>
      <c r="E1090" s="15"/>
      <c r="F1090" s="59"/>
    </row>
    <row r="1091" spans="1:6" x14ac:dyDescent="0.35">
      <c r="A1091" s="32">
        <v>1087</v>
      </c>
      <c r="B1091" s="19"/>
      <c r="C1091" s="19"/>
      <c r="D1091" s="19"/>
      <c r="E1091" s="15"/>
      <c r="F1091" s="59"/>
    </row>
    <row r="1092" spans="1:6" x14ac:dyDescent="0.35">
      <c r="A1092" s="32">
        <v>1088</v>
      </c>
      <c r="B1092" s="19"/>
      <c r="C1092" s="19"/>
      <c r="D1092" s="19"/>
      <c r="E1092" s="15"/>
      <c r="F1092" s="59"/>
    </row>
    <row r="1093" spans="1:6" x14ac:dyDescent="0.35">
      <c r="A1093" s="32">
        <v>1089</v>
      </c>
      <c r="B1093" s="19"/>
      <c r="C1093" s="19"/>
      <c r="D1093" s="19"/>
      <c r="E1093" s="15"/>
      <c r="F1093" s="59"/>
    </row>
    <row r="1094" spans="1:6" x14ac:dyDescent="0.35">
      <c r="A1094" s="32">
        <v>1090</v>
      </c>
      <c r="B1094" s="19"/>
      <c r="C1094" s="19"/>
      <c r="D1094" s="19"/>
      <c r="E1094" s="15"/>
      <c r="F1094" s="59"/>
    </row>
    <row r="1095" spans="1:6" x14ac:dyDescent="0.35">
      <c r="A1095" s="32">
        <v>1091</v>
      </c>
      <c r="B1095" s="19"/>
      <c r="C1095" s="19"/>
      <c r="D1095" s="19"/>
      <c r="E1095" s="15"/>
      <c r="F1095" s="59"/>
    </row>
    <row r="1096" spans="1:6" x14ac:dyDescent="0.35">
      <c r="A1096" s="32">
        <v>1092</v>
      </c>
      <c r="B1096" s="19"/>
      <c r="C1096" s="19"/>
      <c r="D1096" s="19"/>
      <c r="E1096" s="15"/>
      <c r="F1096" s="59"/>
    </row>
    <row r="1097" spans="1:6" x14ac:dyDescent="0.35">
      <c r="A1097" s="32">
        <v>1093</v>
      </c>
      <c r="B1097" s="19"/>
      <c r="C1097" s="19"/>
      <c r="D1097" s="19"/>
      <c r="E1097" s="15"/>
      <c r="F1097" s="59"/>
    </row>
    <row r="1098" spans="1:6" x14ac:dyDescent="0.35">
      <c r="A1098" s="32">
        <v>1094</v>
      </c>
      <c r="B1098" s="19"/>
      <c r="C1098" s="19"/>
      <c r="D1098" s="19"/>
      <c r="E1098" s="15"/>
      <c r="F1098" s="59"/>
    </row>
    <row r="1099" spans="1:6" x14ac:dyDescent="0.35">
      <c r="A1099" s="32">
        <v>1095</v>
      </c>
      <c r="B1099" s="19"/>
      <c r="C1099" s="19"/>
      <c r="D1099" s="19"/>
      <c r="E1099" s="15"/>
      <c r="F1099" s="59"/>
    </row>
    <row r="1100" spans="1:6" x14ac:dyDescent="0.35">
      <c r="A1100" s="32">
        <v>1096</v>
      </c>
      <c r="B1100" s="19"/>
      <c r="C1100" s="19"/>
      <c r="D1100" s="19"/>
      <c r="E1100" s="15"/>
      <c r="F1100" s="59"/>
    </row>
    <row r="1101" spans="1:6" x14ac:dyDescent="0.35">
      <c r="A1101" s="32">
        <v>1097</v>
      </c>
      <c r="B1101" s="19"/>
      <c r="C1101" s="19"/>
      <c r="D1101" s="19"/>
      <c r="E1101" s="15"/>
      <c r="F1101" s="59"/>
    </row>
    <row r="1102" spans="1:6" x14ac:dyDescent="0.35">
      <c r="A1102" s="32">
        <v>1098</v>
      </c>
      <c r="B1102" s="19"/>
      <c r="C1102" s="19"/>
      <c r="D1102" s="19"/>
      <c r="E1102" s="15"/>
      <c r="F1102" s="59"/>
    </row>
    <row r="1103" spans="1:6" x14ac:dyDescent="0.35">
      <c r="A1103" s="32">
        <v>1099</v>
      </c>
      <c r="B1103" s="19"/>
      <c r="C1103" s="19"/>
      <c r="D1103" s="19"/>
      <c r="E1103" s="15"/>
      <c r="F1103" s="59"/>
    </row>
    <row r="1104" spans="1:6" x14ac:dyDescent="0.35">
      <c r="A1104" s="32">
        <v>1100</v>
      </c>
      <c r="B1104" s="19"/>
      <c r="C1104" s="19"/>
      <c r="D1104" s="19"/>
      <c r="E1104" s="15"/>
      <c r="F1104" s="59"/>
    </row>
    <row r="1105" spans="1:6" x14ac:dyDescent="0.35">
      <c r="A1105" s="32">
        <v>1101</v>
      </c>
      <c r="B1105" s="19"/>
      <c r="C1105" s="19"/>
      <c r="D1105" s="19"/>
      <c r="E1105" s="15"/>
      <c r="F1105" s="59"/>
    </row>
    <row r="1106" spans="1:6" x14ac:dyDescent="0.35">
      <c r="A1106" s="32">
        <v>1102</v>
      </c>
      <c r="B1106" s="19"/>
      <c r="C1106" s="19"/>
      <c r="D1106" s="19"/>
      <c r="E1106" s="15"/>
      <c r="F1106" s="59"/>
    </row>
    <row r="1107" spans="1:6" x14ac:dyDescent="0.35">
      <c r="A1107" s="32">
        <v>1103</v>
      </c>
      <c r="B1107" s="19"/>
      <c r="C1107" s="19"/>
      <c r="D1107" s="19"/>
      <c r="E1107" s="15"/>
      <c r="F1107" s="59"/>
    </row>
    <row r="1108" spans="1:6" x14ac:dyDescent="0.35">
      <c r="A1108" s="32">
        <v>1104</v>
      </c>
      <c r="B1108" s="19"/>
      <c r="C1108" s="19"/>
      <c r="D1108" s="19"/>
      <c r="E1108" s="15"/>
      <c r="F1108" s="59"/>
    </row>
    <row r="1109" spans="1:6" x14ac:dyDescent="0.35">
      <c r="A1109" s="32">
        <v>1105</v>
      </c>
      <c r="B1109" s="19"/>
      <c r="C1109" s="19"/>
      <c r="D1109" s="19"/>
      <c r="E1109" s="15"/>
      <c r="F1109" s="59"/>
    </row>
    <row r="1110" spans="1:6" x14ac:dyDescent="0.35">
      <c r="A1110" s="32">
        <v>1106</v>
      </c>
      <c r="B1110" s="19"/>
      <c r="C1110" s="19"/>
      <c r="D1110" s="19"/>
      <c r="E1110" s="15"/>
      <c r="F1110" s="59"/>
    </row>
    <row r="1111" spans="1:6" x14ac:dyDescent="0.35">
      <c r="A1111" s="32">
        <v>1107</v>
      </c>
      <c r="B1111" s="19"/>
      <c r="C1111" s="19"/>
      <c r="D1111" s="19"/>
      <c r="E1111" s="15"/>
      <c r="F1111" s="59"/>
    </row>
    <row r="1112" spans="1:6" x14ac:dyDescent="0.35">
      <c r="A1112" s="32">
        <v>1108</v>
      </c>
      <c r="B1112" s="19"/>
      <c r="C1112" s="19"/>
      <c r="D1112" s="19"/>
      <c r="E1112" s="15"/>
      <c r="F1112" s="59"/>
    </row>
    <row r="1113" spans="1:6" x14ac:dyDescent="0.35">
      <c r="A1113" s="32">
        <v>1109</v>
      </c>
      <c r="B1113" s="19"/>
      <c r="C1113" s="19"/>
      <c r="D1113" s="19"/>
      <c r="E1113" s="15"/>
      <c r="F1113" s="59"/>
    </row>
    <row r="1114" spans="1:6" x14ac:dyDescent="0.35">
      <c r="A1114" s="32">
        <v>1110</v>
      </c>
      <c r="B1114" s="19"/>
      <c r="C1114" s="19"/>
      <c r="D1114" s="19"/>
      <c r="E1114" s="15"/>
      <c r="F1114" s="59"/>
    </row>
    <row r="1115" spans="1:6" x14ac:dyDescent="0.35">
      <c r="A1115" s="32">
        <v>1111</v>
      </c>
      <c r="B1115" s="19"/>
      <c r="C1115" s="19"/>
      <c r="D1115" s="19"/>
      <c r="E1115" s="15"/>
      <c r="F1115" s="59"/>
    </row>
    <row r="1116" spans="1:6" x14ac:dyDescent="0.35">
      <c r="A1116" s="32">
        <v>1112</v>
      </c>
      <c r="B1116" s="19"/>
      <c r="C1116" s="19"/>
      <c r="D1116" s="19"/>
      <c r="E1116" s="15"/>
      <c r="F1116" s="59"/>
    </row>
    <row r="1117" spans="1:6" x14ac:dyDescent="0.35">
      <c r="A1117" s="32">
        <v>1113</v>
      </c>
      <c r="B1117" s="19"/>
      <c r="C1117" s="19"/>
      <c r="D1117" s="19"/>
      <c r="E1117" s="15"/>
      <c r="F1117" s="59"/>
    </row>
    <row r="1118" spans="1:6" x14ac:dyDescent="0.35">
      <c r="A1118" s="32">
        <v>1114</v>
      </c>
      <c r="B1118" s="19"/>
      <c r="C1118" s="19"/>
      <c r="D1118" s="19"/>
      <c r="E1118" s="15"/>
      <c r="F1118" s="59"/>
    </row>
    <row r="1119" spans="1:6" x14ac:dyDescent="0.35">
      <c r="A1119" s="32">
        <v>1115</v>
      </c>
      <c r="B1119" s="19"/>
      <c r="C1119" s="19"/>
      <c r="D1119" s="19"/>
      <c r="E1119" s="15"/>
      <c r="F1119" s="59"/>
    </row>
    <row r="1120" spans="1:6" x14ac:dyDescent="0.35">
      <c r="A1120" s="32">
        <v>1116</v>
      </c>
      <c r="B1120" s="19"/>
      <c r="C1120" s="19"/>
      <c r="D1120" s="19"/>
      <c r="E1120" s="15"/>
      <c r="F1120" s="59"/>
    </row>
    <row r="1121" spans="1:6" x14ac:dyDescent="0.35">
      <c r="A1121" s="32">
        <v>1117</v>
      </c>
      <c r="B1121" s="19"/>
      <c r="C1121" s="19"/>
      <c r="D1121" s="19"/>
      <c r="E1121" s="15"/>
      <c r="F1121" s="59"/>
    </row>
    <row r="1122" spans="1:6" x14ac:dyDescent="0.35">
      <c r="A1122" s="32">
        <v>1118</v>
      </c>
      <c r="B1122" s="19"/>
      <c r="C1122" s="19"/>
      <c r="D1122" s="19"/>
      <c r="E1122" s="15"/>
      <c r="F1122" s="59"/>
    </row>
    <row r="1123" spans="1:6" x14ac:dyDescent="0.35">
      <c r="A1123" s="32">
        <v>1119</v>
      </c>
      <c r="B1123" s="19"/>
      <c r="C1123" s="19"/>
      <c r="D1123" s="19"/>
      <c r="E1123" s="15"/>
      <c r="F1123" s="59"/>
    </row>
    <row r="1124" spans="1:6" x14ac:dyDescent="0.35">
      <c r="A1124" s="32">
        <v>1120</v>
      </c>
      <c r="B1124" s="19"/>
      <c r="C1124" s="19"/>
      <c r="D1124" s="19"/>
      <c r="E1124" s="15"/>
      <c r="F1124" s="59"/>
    </row>
    <row r="1125" spans="1:6" x14ac:dyDescent="0.35">
      <c r="A1125" s="32">
        <v>1121</v>
      </c>
      <c r="B1125" s="19"/>
      <c r="C1125" s="19"/>
      <c r="D1125" s="19"/>
      <c r="E1125" s="15"/>
      <c r="F1125" s="59"/>
    </row>
    <row r="1126" spans="1:6" x14ac:dyDescent="0.35">
      <c r="A1126" s="32">
        <v>1122</v>
      </c>
      <c r="B1126" s="19"/>
      <c r="C1126" s="19"/>
      <c r="D1126" s="19"/>
      <c r="E1126" s="15"/>
      <c r="F1126" s="59"/>
    </row>
    <row r="1127" spans="1:6" x14ac:dyDescent="0.35">
      <c r="A1127" s="32">
        <v>1123</v>
      </c>
      <c r="B1127" s="19"/>
      <c r="C1127" s="19"/>
      <c r="D1127" s="19"/>
      <c r="E1127" s="15"/>
      <c r="F1127" s="59"/>
    </row>
    <row r="1128" spans="1:6" x14ac:dyDescent="0.35">
      <c r="A1128" s="32">
        <v>1124</v>
      </c>
      <c r="B1128" s="19"/>
      <c r="C1128" s="19"/>
      <c r="D1128" s="19"/>
      <c r="E1128" s="15"/>
      <c r="F1128" s="59"/>
    </row>
    <row r="1129" spans="1:6" x14ac:dyDescent="0.35">
      <c r="A1129" s="32">
        <v>1125</v>
      </c>
      <c r="B1129" s="19"/>
      <c r="C1129" s="19"/>
      <c r="D1129" s="19"/>
      <c r="E1129" s="15"/>
      <c r="F1129" s="59"/>
    </row>
    <row r="1130" spans="1:6" x14ac:dyDescent="0.35">
      <c r="A1130" s="32">
        <v>1126</v>
      </c>
      <c r="B1130" s="19"/>
      <c r="C1130" s="19"/>
      <c r="D1130" s="19"/>
      <c r="E1130" s="15"/>
      <c r="F1130" s="59"/>
    </row>
    <row r="1131" spans="1:6" x14ac:dyDescent="0.35">
      <c r="A1131" s="32">
        <v>1127</v>
      </c>
      <c r="B1131" s="19"/>
      <c r="C1131" s="19"/>
      <c r="D1131" s="19"/>
      <c r="E1131" s="15"/>
      <c r="F1131" s="59"/>
    </row>
    <row r="1132" spans="1:6" x14ac:dyDescent="0.35">
      <c r="A1132" s="32">
        <v>1128</v>
      </c>
      <c r="B1132" s="19"/>
      <c r="C1132" s="19"/>
      <c r="D1132" s="19"/>
      <c r="E1132" s="15"/>
      <c r="F1132" s="59"/>
    </row>
    <row r="1133" spans="1:6" x14ac:dyDescent="0.35">
      <c r="A1133" s="32">
        <v>1129</v>
      </c>
      <c r="B1133" s="19"/>
      <c r="C1133" s="19"/>
      <c r="D1133" s="19"/>
      <c r="E1133" s="15"/>
      <c r="F1133" s="59"/>
    </row>
    <row r="1134" spans="1:6" x14ac:dyDescent="0.35">
      <c r="A1134" s="32">
        <v>1130</v>
      </c>
      <c r="B1134" s="19"/>
      <c r="C1134" s="19"/>
      <c r="D1134" s="19"/>
      <c r="E1134" s="15"/>
      <c r="F1134" s="59"/>
    </row>
    <row r="1135" spans="1:6" x14ac:dyDescent="0.35">
      <c r="A1135" s="32">
        <v>1131</v>
      </c>
      <c r="B1135" s="19"/>
      <c r="C1135" s="19"/>
      <c r="D1135" s="19"/>
      <c r="E1135" s="15"/>
      <c r="F1135" s="59"/>
    </row>
    <row r="1136" spans="1:6" x14ac:dyDescent="0.35">
      <c r="A1136" s="32">
        <v>1132</v>
      </c>
      <c r="B1136" s="19"/>
      <c r="C1136" s="19"/>
      <c r="D1136" s="19"/>
      <c r="E1136" s="15"/>
      <c r="F1136" s="59"/>
    </row>
    <row r="1137" spans="1:6" x14ac:dyDescent="0.35">
      <c r="A1137" s="32">
        <v>1133</v>
      </c>
      <c r="B1137" s="19"/>
      <c r="C1137" s="19"/>
      <c r="D1137" s="19"/>
      <c r="E1137" s="15"/>
      <c r="F1137" s="59"/>
    </row>
    <row r="1138" spans="1:6" x14ac:dyDescent="0.35">
      <c r="A1138" s="32">
        <v>1134</v>
      </c>
      <c r="B1138" s="19"/>
      <c r="C1138" s="19"/>
      <c r="D1138" s="19"/>
      <c r="E1138" s="15"/>
      <c r="F1138" s="59"/>
    </row>
    <row r="1139" spans="1:6" x14ac:dyDescent="0.35">
      <c r="A1139" s="32">
        <v>1135</v>
      </c>
      <c r="B1139" s="19"/>
      <c r="C1139" s="19"/>
      <c r="D1139" s="19"/>
      <c r="E1139" s="15"/>
      <c r="F1139" s="59"/>
    </row>
    <row r="1140" spans="1:6" x14ac:dyDescent="0.35">
      <c r="A1140" s="32">
        <v>1136</v>
      </c>
      <c r="B1140" s="19"/>
      <c r="C1140" s="19"/>
      <c r="D1140" s="19"/>
      <c r="E1140" s="15"/>
      <c r="F1140" s="59"/>
    </row>
    <row r="1141" spans="1:6" x14ac:dyDescent="0.35">
      <c r="A1141" s="32">
        <v>1137</v>
      </c>
      <c r="B1141" s="19"/>
      <c r="C1141" s="19"/>
      <c r="D1141" s="19"/>
      <c r="E1141" s="15"/>
      <c r="F1141" s="59"/>
    </row>
    <row r="1142" spans="1:6" x14ac:dyDescent="0.35">
      <c r="A1142" s="32">
        <v>1138</v>
      </c>
      <c r="B1142" s="19"/>
      <c r="C1142" s="19"/>
      <c r="D1142" s="19"/>
      <c r="E1142" s="15"/>
      <c r="F1142" s="59"/>
    </row>
    <row r="1143" spans="1:6" x14ac:dyDescent="0.35">
      <c r="A1143" s="32">
        <v>1139</v>
      </c>
      <c r="B1143" s="19"/>
      <c r="C1143" s="19"/>
      <c r="D1143" s="19"/>
      <c r="E1143" s="15"/>
      <c r="F1143" s="59"/>
    </row>
    <row r="1144" spans="1:6" x14ac:dyDescent="0.35">
      <c r="A1144" s="32">
        <v>1140</v>
      </c>
      <c r="B1144" s="19"/>
      <c r="C1144" s="19"/>
      <c r="D1144" s="19"/>
      <c r="E1144" s="15"/>
      <c r="F1144" s="59"/>
    </row>
    <row r="1145" spans="1:6" x14ac:dyDescent="0.35">
      <c r="A1145" s="32">
        <v>1141</v>
      </c>
      <c r="B1145" s="19"/>
      <c r="C1145" s="19"/>
      <c r="D1145" s="19"/>
      <c r="E1145" s="15"/>
      <c r="F1145" s="59"/>
    </row>
    <row r="1146" spans="1:6" x14ac:dyDescent="0.35">
      <c r="A1146" s="32">
        <v>1142</v>
      </c>
      <c r="B1146" s="19"/>
      <c r="C1146" s="19"/>
      <c r="D1146" s="19"/>
      <c r="E1146" s="15"/>
      <c r="F1146" s="59"/>
    </row>
    <row r="1147" spans="1:6" x14ac:dyDescent="0.35">
      <c r="A1147" s="32">
        <v>1143</v>
      </c>
      <c r="B1147" s="19"/>
      <c r="C1147" s="19"/>
      <c r="D1147" s="19"/>
      <c r="E1147" s="15"/>
      <c r="F1147" s="59"/>
    </row>
    <row r="1148" spans="1:6" x14ac:dyDescent="0.35">
      <c r="A1148" s="32">
        <v>1144</v>
      </c>
      <c r="B1148" s="19"/>
      <c r="C1148" s="19"/>
      <c r="D1148" s="19"/>
      <c r="E1148" s="15"/>
      <c r="F1148" s="59"/>
    </row>
    <row r="1149" spans="1:6" x14ac:dyDescent="0.35">
      <c r="A1149" s="32">
        <v>1145</v>
      </c>
      <c r="B1149" s="19"/>
      <c r="C1149" s="19"/>
      <c r="D1149" s="19"/>
      <c r="E1149" s="15"/>
      <c r="F1149" s="59"/>
    </row>
    <row r="1150" spans="1:6" x14ac:dyDescent="0.35">
      <c r="A1150" s="32">
        <v>1146</v>
      </c>
      <c r="B1150" s="19"/>
      <c r="C1150" s="19"/>
      <c r="D1150" s="19"/>
      <c r="E1150" s="15"/>
      <c r="F1150" s="59"/>
    </row>
    <row r="1151" spans="1:6" x14ac:dyDescent="0.35">
      <c r="A1151" s="32">
        <v>1147</v>
      </c>
      <c r="B1151" s="19"/>
      <c r="C1151" s="19"/>
      <c r="D1151" s="19"/>
      <c r="E1151" s="15"/>
      <c r="F1151" s="59"/>
    </row>
    <row r="1152" spans="1:6" x14ac:dyDescent="0.35">
      <c r="A1152" s="32">
        <v>1148</v>
      </c>
      <c r="B1152" s="19"/>
      <c r="C1152" s="19"/>
      <c r="D1152" s="19"/>
      <c r="E1152" s="15"/>
      <c r="F1152" s="59"/>
    </row>
    <row r="1153" spans="1:6" x14ac:dyDescent="0.35">
      <c r="A1153" s="32">
        <v>1149</v>
      </c>
      <c r="B1153" s="19"/>
      <c r="C1153" s="19"/>
      <c r="D1153" s="19"/>
      <c r="E1153" s="15"/>
      <c r="F1153" s="59"/>
    </row>
    <row r="1154" spans="1:6" x14ac:dyDescent="0.35">
      <c r="A1154" s="32">
        <v>1150</v>
      </c>
      <c r="B1154" s="19"/>
      <c r="C1154" s="19"/>
      <c r="D1154" s="19"/>
      <c r="E1154" s="15"/>
      <c r="F1154" s="59"/>
    </row>
    <row r="1155" spans="1:6" x14ac:dyDescent="0.35">
      <c r="A1155" s="32">
        <v>1151</v>
      </c>
      <c r="B1155" s="19"/>
      <c r="C1155" s="19"/>
      <c r="D1155" s="19"/>
      <c r="E1155" s="15"/>
      <c r="F1155" s="59"/>
    </row>
    <row r="1156" spans="1:6" x14ac:dyDescent="0.35">
      <c r="A1156" s="32">
        <v>1152</v>
      </c>
      <c r="B1156" s="19"/>
      <c r="C1156" s="19"/>
      <c r="D1156" s="19"/>
      <c r="E1156" s="15"/>
      <c r="F1156" s="59"/>
    </row>
    <row r="1157" spans="1:6" x14ac:dyDescent="0.35">
      <c r="A1157" s="32">
        <v>1153</v>
      </c>
      <c r="B1157" s="19"/>
      <c r="C1157" s="19"/>
      <c r="D1157" s="19"/>
      <c r="E1157" s="15"/>
      <c r="F1157" s="59"/>
    </row>
    <row r="1158" spans="1:6" x14ac:dyDescent="0.35">
      <c r="A1158" s="32">
        <v>1154</v>
      </c>
      <c r="B1158" s="19"/>
      <c r="C1158" s="19"/>
      <c r="D1158" s="19"/>
      <c r="E1158" s="15"/>
      <c r="F1158" s="59"/>
    </row>
    <row r="1159" spans="1:6" x14ac:dyDescent="0.35">
      <c r="A1159" s="32">
        <v>1155</v>
      </c>
      <c r="B1159" s="19"/>
      <c r="C1159" s="19"/>
      <c r="D1159" s="19"/>
      <c r="E1159" s="15"/>
      <c r="F1159" s="59"/>
    </row>
    <row r="1160" spans="1:6" x14ac:dyDescent="0.35">
      <c r="A1160" s="32">
        <v>1156</v>
      </c>
      <c r="B1160" s="19"/>
      <c r="C1160" s="19"/>
      <c r="D1160" s="19"/>
      <c r="E1160" s="15"/>
      <c r="F1160" s="59"/>
    </row>
    <row r="1161" spans="1:6" x14ac:dyDescent="0.35">
      <c r="A1161" s="32">
        <v>1157</v>
      </c>
      <c r="B1161" s="19"/>
      <c r="C1161" s="19"/>
      <c r="D1161" s="19"/>
      <c r="E1161" s="15"/>
      <c r="F1161" s="59"/>
    </row>
    <row r="1162" spans="1:6" x14ac:dyDescent="0.35">
      <c r="A1162" s="32">
        <v>1158</v>
      </c>
      <c r="B1162" s="19"/>
      <c r="C1162" s="19"/>
      <c r="D1162" s="19"/>
      <c r="E1162" s="15"/>
      <c r="F1162" s="59"/>
    </row>
    <row r="1163" spans="1:6" x14ac:dyDescent="0.35">
      <c r="A1163" s="32">
        <v>1159</v>
      </c>
      <c r="B1163" s="19"/>
      <c r="C1163" s="19"/>
      <c r="D1163" s="19"/>
      <c r="E1163" s="15"/>
      <c r="F1163" s="59"/>
    </row>
    <row r="1164" spans="1:6" x14ac:dyDescent="0.35">
      <c r="A1164" s="32">
        <v>1160</v>
      </c>
      <c r="B1164" s="19"/>
      <c r="C1164" s="19"/>
      <c r="D1164" s="19"/>
      <c r="E1164" s="15"/>
      <c r="F1164" s="59"/>
    </row>
    <row r="1165" spans="1:6" x14ac:dyDescent="0.35">
      <c r="A1165" s="32">
        <v>1161</v>
      </c>
      <c r="B1165" s="19"/>
      <c r="C1165" s="19"/>
      <c r="D1165" s="19"/>
      <c r="E1165" s="15"/>
      <c r="F1165" s="59"/>
    </row>
    <row r="1166" spans="1:6" x14ac:dyDescent="0.35">
      <c r="A1166" s="32">
        <v>1162</v>
      </c>
      <c r="B1166" s="19"/>
      <c r="C1166" s="19"/>
      <c r="D1166" s="19"/>
      <c r="E1166" s="15"/>
      <c r="F1166" s="59"/>
    </row>
    <row r="1167" spans="1:6" x14ac:dyDescent="0.35">
      <c r="A1167" s="32">
        <v>1163</v>
      </c>
      <c r="B1167" s="19"/>
      <c r="C1167" s="19"/>
      <c r="D1167" s="19"/>
      <c r="E1167" s="15"/>
      <c r="F1167" s="59"/>
    </row>
    <row r="1168" spans="1:6" x14ac:dyDescent="0.35">
      <c r="A1168" s="32">
        <v>1164</v>
      </c>
      <c r="B1168" s="19"/>
      <c r="C1168" s="19"/>
      <c r="D1168" s="19"/>
      <c r="E1168" s="15"/>
      <c r="F1168" s="59"/>
    </row>
    <row r="1169" spans="1:6" x14ac:dyDescent="0.35">
      <c r="A1169" s="32">
        <v>1165</v>
      </c>
      <c r="B1169" s="19"/>
      <c r="C1169" s="19"/>
      <c r="D1169" s="19"/>
      <c r="E1169" s="15"/>
      <c r="F1169" s="59"/>
    </row>
    <row r="1170" spans="1:6" x14ac:dyDescent="0.35">
      <c r="A1170" s="32">
        <v>1166</v>
      </c>
      <c r="B1170" s="19"/>
      <c r="C1170" s="19"/>
      <c r="D1170" s="19"/>
      <c r="E1170" s="15"/>
      <c r="F1170" s="59"/>
    </row>
    <row r="1171" spans="1:6" x14ac:dyDescent="0.35">
      <c r="A1171" s="32">
        <v>1167</v>
      </c>
      <c r="B1171" s="19"/>
      <c r="C1171" s="19"/>
      <c r="D1171" s="19"/>
      <c r="E1171" s="15"/>
      <c r="F1171" s="59"/>
    </row>
    <row r="1172" spans="1:6" x14ac:dyDescent="0.35">
      <c r="A1172" s="32">
        <v>1168</v>
      </c>
      <c r="B1172" s="19"/>
      <c r="C1172" s="19"/>
      <c r="D1172" s="19"/>
      <c r="E1172" s="15"/>
      <c r="F1172" s="59"/>
    </row>
    <row r="1173" spans="1:6" x14ac:dyDescent="0.35">
      <c r="A1173" s="32">
        <v>1169</v>
      </c>
      <c r="B1173" s="19"/>
      <c r="C1173" s="19"/>
      <c r="D1173" s="19"/>
      <c r="E1173" s="15"/>
      <c r="F1173" s="59"/>
    </row>
    <row r="1174" spans="1:6" x14ac:dyDescent="0.35">
      <c r="A1174" s="32">
        <v>1170</v>
      </c>
      <c r="B1174" s="19"/>
      <c r="C1174" s="19"/>
      <c r="D1174" s="19"/>
      <c r="E1174" s="15"/>
      <c r="F1174" s="59"/>
    </row>
    <row r="1175" spans="1:6" x14ac:dyDescent="0.35">
      <c r="A1175" s="32">
        <v>1171</v>
      </c>
      <c r="B1175" s="19"/>
      <c r="C1175" s="19"/>
      <c r="D1175" s="19"/>
      <c r="E1175" s="15"/>
      <c r="F1175" s="59"/>
    </row>
    <row r="1176" spans="1:6" x14ac:dyDescent="0.35">
      <c r="A1176" s="32">
        <v>1172</v>
      </c>
      <c r="B1176" s="19"/>
      <c r="C1176" s="19"/>
      <c r="D1176" s="19"/>
      <c r="E1176" s="15"/>
      <c r="F1176" s="59"/>
    </row>
    <row r="1177" spans="1:6" x14ac:dyDescent="0.35">
      <c r="A1177" s="32">
        <v>1173</v>
      </c>
      <c r="B1177" s="19"/>
      <c r="C1177" s="19"/>
      <c r="D1177" s="19"/>
      <c r="E1177" s="15"/>
      <c r="F1177" s="59"/>
    </row>
    <row r="1178" spans="1:6" x14ac:dyDescent="0.35">
      <c r="A1178" s="32">
        <v>1174</v>
      </c>
      <c r="B1178" s="19"/>
      <c r="C1178" s="19"/>
      <c r="D1178" s="19"/>
      <c r="E1178" s="15"/>
      <c r="F1178" s="59"/>
    </row>
    <row r="1179" spans="1:6" x14ac:dyDescent="0.35">
      <c r="A1179" s="32">
        <v>1175</v>
      </c>
      <c r="B1179" s="19"/>
      <c r="C1179" s="19"/>
      <c r="D1179" s="19"/>
      <c r="E1179" s="15"/>
      <c r="F1179" s="59"/>
    </row>
    <row r="1180" spans="1:6" x14ac:dyDescent="0.35">
      <c r="A1180" s="32">
        <v>1176</v>
      </c>
      <c r="B1180" s="19"/>
      <c r="C1180" s="19"/>
      <c r="D1180" s="19"/>
      <c r="E1180" s="15"/>
      <c r="F1180" s="59"/>
    </row>
    <row r="1181" spans="1:6" x14ac:dyDescent="0.35">
      <c r="A1181" s="32">
        <v>1177</v>
      </c>
      <c r="B1181" s="19"/>
      <c r="C1181" s="19"/>
      <c r="D1181" s="19"/>
      <c r="E1181" s="15"/>
      <c r="F1181" s="59"/>
    </row>
    <row r="1182" spans="1:6" x14ac:dyDescent="0.35">
      <c r="A1182" s="32">
        <v>1178</v>
      </c>
      <c r="B1182" s="19"/>
      <c r="C1182" s="19"/>
      <c r="D1182" s="19"/>
      <c r="E1182" s="15"/>
      <c r="F1182" s="59"/>
    </row>
    <row r="1183" spans="1:6" x14ac:dyDescent="0.35">
      <c r="A1183" s="32">
        <v>1179</v>
      </c>
      <c r="B1183" s="19"/>
      <c r="C1183" s="19"/>
      <c r="D1183" s="19"/>
      <c r="E1183" s="15"/>
      <c r="F1183" s="59"/>
    </row>
    <row r="1184" spans="1:6" x14ac:dyDescent="0.35">
      <c r="A1184" s="32">
        <v>1180</v>
      </c>
      <c r="B1184" s="19"/>
      <c r="C1184" s="19"/>
      <c r="D1184" s="19"/>
      <c r="E1184" s="15"/>
      <c r="F1184" s="59"/>
    </row>
    <row r="1185" spans="1:6" x14ac:dyDescent="0.35">
      <c r="A1185" s="32">
        <v>1181</v>
      </c>
      <c r="B1185" s="19"/>
      <c r="C1185" s="19"/>
      <c r="D1185" s="19"/>
      <c r="E1185" s="15"/>
      <c r="F1185" s="59"/>
    </row>
    <row r="1186" spans="1:6" x14ac:dyDescent="0.35">
      <c r="A1186" s="32">
        <v>1182</v>
      </c>
      <c r="B1186" s="19"/>
      <c r="C1186" s="19"/>
      <c r="D1186" s="19"/>
      <c r="E1186" s="15"/>
      <c r="F1186" s="59"/>
    </row>
    <row r="1187" spans="1:6" x14ac:dyDescent="0.35">
      <c r="A1187" s="32">
        <v>1183</v>
      </c>
      <c r="B1187" s="19"/>
      <c r="C1187" s="19"/>
      <c r="D1187" s="19"/>
      <c r="E1187" s="15"/>
      <c r="F1187" s="59"/>
    </row>
    <row r="1188" spans="1:6" x14ac:dyDescent="0.35">
      <c r="A1188" s="32">
        <v>1184</v>
      </c>
      <c r="B1188" s="19"/>
      <c r="C1188" s="19"/>
      <c r="D1188" s="19"/>
      <c r="E1188" s="15"/>
      <c r="F1188" s="59"/>
    </row>
    <row r="1189" spans="1:6" x14ac:dyDescent="0.35">
      <c r="A1189" s="32">
        <v>1185</v>
      </c>
      <c r="B1189" s="19"/>
      <c r="C1189" s="19"/>
      <c r="D1189" s="19"/>
      <c r="E1189" s="15"/>
      <c r="F1189" s="59"/>
    </row>
    <row r="1190" spans="1:6" x14ac:dyDescent="0.35">
      <c r="A1190" s="32">
        <v>1186</v>
      </c>
      <c r="B1190" s="19"/>
      <c r="C1190" s="19"/>
      <c r="D1190" s="19"/>
      <c r="E1190" s="15"/>
      <c r="F1190" s="59"/>
    </row>
    <row r="1191" spans="1:6" x14ac:dyDescent="0.35">
      <c r="A1191" s="32">
        <v>1187</v>
      </c>
      <c r="B1191" s="19"/>
      <c r="C1191" s="19"/>
      <c r="D1191" s="19"/>
      <c r="E1191" s="15"/>
      <c r="F1191" s="59"/>
    </row>
    <row r="1192" spans="1:6" x14ac:dyDescent="0.35">
      <c r="A1192" s="32">
        <v>1188</v>
      </c>
      <c r="B1192" s="19"/>
      <c r="C1192" s="19"/>
      <c r="D1192" s="19"/>
      <c r="E1192" s="15"/>
      <c r="F1192" s="59"/>
    </row>
    <row r="1193" spans="1:6" x14ac:dyDescent="0.35">
      <c r="A1193" s="32">
        <v>1189</v>
      </c>
      <c r="B1193" s="19"/>
      <c r="C1193" s="19"/>
      <c r="D1193" s="19"/>
      <c r="E1193" s="15"/>
      <c r="F1193" s="59"/>
    </row>
    <row r="1194" spans="1:6" x14ac:dyDescent="0.35">
      <c r="A1194" s="32">
        <v>1190</v>
      </c>
      <c r="B1194" s="19"/>
      <c r="C1194" s="19"/>
      <c r="D1194" s="19"/>
      <c r="E1194" s="15"/>
      <c r="F1194" s="59"/>
    </row>
    <row r="1195" spans="1:6" x14ac:dyDescent="0.35">
      <c r="A1195" s="32">
        <v>1191</v>
      </c>
      <c r="B1195" s="19"/>
      <c r="C1195" s="19"/>
      <c r="D1195" s="19"/>
      <c r="E1195" s="15"/>
      <c r="F1195" s="59"/>
    </row>
    <row r="1196" spans="1:6" x14ac:dyDescent="0.35">
      <c r="A1196" s="32">
        <v>1192</v>
      </c>
      <c r="B1196" s="19"/>
      <c r="C1196" s="19"/>
      <c r="D1196" s="19"/>
      <c r="E1196" s="15"/>
      <c r="F1196" s="59"/>
    </row>
    <row r="1197" spans="1:6" x14ac:dyDescent="0.35">
      <c r="A1197" s="32">
        <v>1193</v>
      </c>
      <c r="B1197" s="19"/>
      <c r="C1197" s="19"/>
      <c r="D1197" s="19"/>
      <c r="E1197" s="15"/>
      <c r="F1197" s="59"/>
    </row>
    <row r="1198" spans="1:6" x14ac:dyDescent="0.35">
      <c r="A1198" s="32">
        <v>1194</v>
      </c>
      <c r="B1198" s="19"/>
      <c r="C1198" s="19"/>
      <c r="D1198" s="19"/>
      <c r="E1198" s="15"/>
      <c r="F1198" s="59"/>
    </row>
    <row r="1199" spans="1:6" x14ac:dyDescent="0.35">
      <c r="A1199" s="32">
        <v>1195</v>
      </c>
      <c r="B1199" s="19"/>
      <c r="C1199" s="19"/>
      <c r="D1199" s="19"/>
      <c r="E1199" s="15"/>
      <c r="F1199" s="59"/>
    </row>
    <row r="1200" spans="1:6" x14ac:dyDescent="0.35">
      <c r="A1200" s="32">
        <v>1196</v>
      </c>
      <c r="B1200" s="19"/>
      <c r="C1200" s="19"/>
      <c r="D1200" s="19"/>
      <c r="E1200" s="15"/>
      <c r="F1200" s="59"/>
    </row>
    <row r="1201" spans="1:6" x14ac:dyDescent="0.35">
      <c r="A1201" s="32">
        <v>1197</v>
      </c>
      <c r="B1201" s="19"/>
      <c r="C1201" s="19"/>
      <c r="D1201" s="19"/>
      <c r="E1201" s="15"/>
      <c r="F1201" s="59"/>
    </row>
    <row r="1202" spans="1:6" x14ac:dyDescent="0.35">
      <c r="A1202" s="32">
        <v>1198</v>
      </c>
      <c r="B1202" s="19"/>
      <c r="C1202" s="19"/>
      <c r="D1202" s="19"/>
      <c r="E1202" s="15"/>
      <c r="F1202" s="59"/>
    </row>
    <row r="1203" spans="1:6" x14ac:dyDescent="0.35">
      <c r="A1203" s="32">
        <v>1199</v>
      </c>
      <c r="B1203" s="19"/>
      <c r="C1203" s="19"/>
      <c r="D1203" s="19"/>
      <c r="E1203" s="15"/>
      <c r="F1203" s="59"/>
    </row>
    <row r="1204" spans="1:6" x14ac:dyDescent="0.35">
      <c r="A1204" s="32">
        <v>1200</v>
      </c>
      <c r="B1204" s="19"/>
      <c r="C1204" s="19"/>
      <c r="D1204" s="19"/>
      <c r="E1204" s="15"/>
      <c r="F1204" s="59"/>
    </row>
    <row r="1205" spans="1:6" x14ac:dyDescent="0.35">
      <c r="A1205" s="32">
        <v>1201</v>
      </c>
      <c r="B1205" s="19"/>
      <c r="C1205" s="19"/>
      <c r="D1205" s="19"/>
      <c r="E1205" s="15"/>
      <c r="F1205" s="59"/>
    </row>
    <row r="1206" spans="1:6" x14ac:dyDescent="0.35">
      <c r="A1206" s="32">
        <v>1202</v>
      </c>
      <c r="B1206" s="19"/>
      <c r="C1206" s="19"/>
      <c r="D1206" s="19"/>
      <c r="E1206" s="15"/>
      <c r="F1206" s="59"/>
    </row>
    <row r="1207" spans="1:6" x14ac:dyDescent="0.35">
      <c r="A1207" s="32">
        <v>1203</v>
      </c>
      <c r="B1207" s="19"/>
      <c r="C1207" s="19"/>
      <c r="D1207" s="19"/>
      <c r="E1207" s="15"/>
      <c r="F1207" s="59"/>
    </row>
    <row r="1208" spans="1:6" x14ac:dyDescent="0.35">
      <c r="A1208" s="32">
        <v>1204</v>
      </c>
      <c r="B1208" s="19"/>
      <c r="C1208" s="19"/>
      <c r="D1208" s="19"/>
      <c r="E1208" s="15"/>
      <c r="F1208" s="59"/>
    </row>
    <row r="1209" spans="1:6" x14ac:dyDescent="0.35">
      <c r="A1209" s="32">
        <v>1205</v>
      </c>
      <c r="B1209" s="19"/>
      <c r="C1209" s="19"/>
      <c r="D1209" s="19"/>
      <c r="E1209" s="15"/>
      <c r="F1209" s="59"/>
    </row>
    <row r="1210" spans="1:6" x14ac:dyDescent="0.35">
      <c r="A1210" s="32">
        <v>1206</v>
      </c>
      <c r="B1210" s="19"/>
      <c r="C1210" s="19"/>
      <c r="D1210" s="19"/>
      <c r="E1210" s="15"/>
      <c r="F1210" s="59"/>
    </row>
    <row r="1211" spans="1:6" x14ac:dyDescent="0.35">
      <c r="A1211" s="32">
        <v>1207</v>
      </c>
      <c r="B1211" s="19"/>
      <c r="C1211" s="19"/>
      <c r="D1211" s="19"/>
      <c r="E1211" s="15"/>
      <c r="F1211" s="59"/>
    </row>
    <row r="1212" spans="1:6" x14ac:dyDescent="0.35">
      <c r="A1212" s="32">
        <v>1208</v>
      </c>
      <c r="B1212" s="19"/>
      <c r="C1212" s="19"/>
      <c r="D1212" s="19"/>
      <c r="E1212" s="15"/>
      <c r="F1212" s="59"/>
    </row>
    <row r="1213" spans="1:6" x14ac:dyDescent="0.35">
      <c r="A1213" s="32">
        <v>1209</v>
      </c>
      <c r="B1213" s="19"/>
      <c r="C1213" s="19"/>
      <c r="D1213" s="19"/>
      <c r="E1213" s="15"/>
      <c r="F1213" s="59"/>
    </row>
    <row r="1214" spans="1:6" x14ac:dyDescent="0.35">
      <c r="A1214" s="32">
        <v>1210</v>
      </c>
      <c r="B1214" s="19"/>
      <c r="C1214" s="19"/>
      <c r="D1214" s="19"/>
      <c r="E1214" s="15"/>
      <c r="F1214" s="59"/>
    </row>
    <row r="1215" spans="1:6" x14ac:dyDescent="0.35">
      <c r="A1215" s="32">
        <v>1211</v>
      </c>
      <c r="B1215" s="19"/>
      <c r="C1215" s="19"/>
      <c r="D1215" s="19"/>
      <c r="E1215" s="15"/>
      <c r="F1215" s="59"/>
    </row>
    <row r="1216" spans="1:6" x14ac:dyDescent="0.35">
      <c r="A1216" s="32">
        <v>1212</v>
      </c>
      <c r="B1216" s="19"/>
      <c r="C1216" s="19"/>
      <c r="D1216" s="19"/>
      <c r="E1216" s="15"/>
      <c r="F1216" s="59"/>
    </row>
    <row r="1217" spans="1:6" x14ac:dyDescent="0.35">
      <c r="A1217" s="32">
        <v>1213</v>
      </c>
      <c r="B1217" s="19"/>
      <c r="C1217" s="19"/>
      <c r="D1217" s="19"/>
      <c r="E1217" s="15"/>
      <c r="F1217" s="59"/>
    </row>
    <row r="1218" spans="1:6" x14ac:dyDescent="0.35">
      <c r="A1218" s="32">
        <v>1214</v>
      </c>
      <c r="B1218" s="19"/>
      <c r="C1218" s="19"/>
      <c r="D1218" s="19"/>
      <c r="E1218" s="15"/>
      <c r="F1218" s="59"/>
    </row>
    <row r="1219" spans="1:6" x14ac:dyDescent="0.35">
      <c r="A1219" s="32">
        <v>1215</v>
      </c>
      <c r="B1219" s="19"/>
      <c r="C1219" s="19"/>
      <c r="D1219" s="19"/>
      <c r="E1219" s="15"/>
      <c r="F1219" s="59"/>
    </row>
    <row r="1220" spans="1:6" x14ac:dyDescent="0.35">
      <c r="A1220" s="32">
        <v>1216</v>
      </c>
      <c r="B1220" s="19"/>
      <c r="C1220" s="19"/>
      <c r="D1220" s="19"/>
      <c r="E1220" s="15"/>
      <c r="F1220" s="59"/>
    </row>
    <row r="1221" spans="1:6" x14ac:dyDescent="0.35">
      <c r="A1221" s="32">
        <v>1217</v>
      </c>
      <c r="B1221" s="19"/>
      <c r="C1221" s="19"/>
      <c r="D1221" s="19"/>
      <c r="E1221" s="15"/>
      <c r="F1221" s="59"/>
    </row>
    <row r="1222" spans="1:6" x14ac:dyDescent="0.35">
      <c r="A1222" s="32">
        <v>1218</v>
      </c>
      <c r="B1222" s="19"/>
      <c r="C1222" s="19"/>
      <c r="D1222" s="19"/>
      <c r="E1222" s="15"/>
      <c r="F1222" s="59"/>
    </row>
    <row r="1223" spans="1:6" x14ac:dyDescent="0.35">
      <c r="A1223" s="32">
        <v>1219</v>
      </c>
      <c r="B1223" s="19"/>
      <c r="C1223" s="19"/>
      <c r="D1223" s="19"/>
      <c r="E1223" s="15"/>
      <c r="F1223" s="59"/>
    </row>
    <row r="1224" spans="1:6" x14ac:dyDescent="0.35">
      <c r="A1224" s="32">
        <v>1220</v>
      </c>
      <c r="B1224" s="19"/>
      <c r="C1224" s="19"/>
      <c r="D1224" s="19"/>
      <c r="E1224" s="15"/>
      <c r="F1224" s="59"/>
    </row>
    <row r="1225" spans="1:6" x14ac:dyDescent="0.35">
      <c r="A1225" s="32">
        <v>1221</v>
      </c>
      <c r="B1225" s="19"/>
      <c r="C1225" s="19"/>
      <c r="D1225" s="19"/>
      <c r="E1225" s="15"/>
      <c r="F1225" s="59"/>
    </row>
    <row r="1226" spans="1:6" x14ac:dyDescent="0.35">
      <c r="A1226" s="32">
        <v>1222</v>
      </c>
      <c r="B1226" s="19"/>
      <c r="C1226" s="19"/>
      <c r="D1226" s="19"/>
      <c r="E1226" s="15"/>
      <c r="F1226" s="59"/>
    </row>
    <row r="1227" spans="1:6" x14ac:dyDescent="0.35">
      <c r="A1227" s="32">
        <v>1223</v>
      </c>
      <c r="B1227" s="19"/>
      <c r="C1227" s="19"/>
      <c r="D1227" s="19"/>
      <c r="E1227" s="15"/>
      <c r="F1227" s="59"/>
    </row>
    <row r="1228" spans="1:6" x14ac:dyDescent="0.35">
      <c r="A1228" s="32">
        <v>1224</v>
      </c>
      <c r="B1228" s="19"/>
      <c r="C1228" s="19"/>
      <c r="D1228" s="19"/>
      <c r="E1228" s="15"/>
      <c r="F1228" s="59"/>
    </row>
    <row r="1229" spans="1:6" x14ac:dyDescent="0.35">
      <c r="A1229" s="32">
        <v>1225</v>
      </c>
      <c r="B1229" s="19"/>
      <c r="C1229" s="19"/>
      <c r="D1229" s="19"/>
      <c r="E1229" s="15"/>
      <c r="F1229" s="59"/>
    </row>
    <row r="1230" spans="1:6" x14ac:dyDescent="0.35">
      <c r="A1230" s="32">
        <v>1226</v>
      </c>
      <c r="B1230" s="19"/>
      <c r="C1230" s="19"/>
      <c r="D1230" s="19"/>
      <c r="E1230" s="15"/>
      <c r="F1230" s="59"/>
    </row>
    <row r="1231" spans="1:6" x14ac:dyDescent="0.35">
      <c r="A1231" s="32">
        <v>1227</v>
      </c>
      <c r="B1231" s="19"/>
      <c r="C1231" s="19"/>
      <c r="D1231" s="19"/>
      <c r="E1231" s="15"/>
      <c r="F1231" s="59"/>
    </row>
    <row r="1232" spans="1:6" x14ac:dyDescent="0.35">
      <c r="A1232" s="32">
        <v>1228</v>
      </c>
      <c r="B1232" s="19"/>
      <c r="C1232" s="19"/>
      <c r="D1232" s="19"/>
      <c r="E1232" s="15"/>
      <c r="F1232" s="59"/>
    </row>
    <row r="1233" spans="1:6" x14ac:dyDescent="0.35">
      <c r="A1233" s="32">
        <v>1229</v>
      </c>
      <c r="B1233" s="19"/>
      <c r="C1233" s="19"/>
      <c r="D1233" s="19"/>
      <c r="E1233" s="15"/>
      <c r="F1233" s="59"/>
    </row>
    <row r="1234" spans="1:6" x14ac:dyDescent="0.35">
      <c r="A1234" s="32">
        <v>1230</v>
      </c>
      <c r="B1234" s="19"/>
      <c r="C1234" s="19"/>
      <c r="D1234" s="19"/>
      <c r="E1234" s="15"/>
      <c r="F1234" s="59"/>
    </row>
    <row r="1235" spans="1:6" x14ac:dyDescent="0.35">
      <c r="A1235" s="32">
        <v>1231</v>
      </c>
      <c r="B1235" s="19"/>
      <c r="C1235" s="19"/>
      <c r="D1235" s="19"/>
      <c r="E1235" s="15"/>
      <c r="F1235" s="59"/>
    </row>
    <row r="1236" spans="1:6" x14ac:dyDescent="0.35">
      <c r="A1236" s="32">
        <v>1232</v>
      </c>
      <c r="B1236" s="19"/>
      <c r="C1236" s="19"/>
      <c r="D1236" s="19"/>
      <c r="E1236" s="15"/>
      <c r="F1236" s="59"/>
    </row>
    <row r="1237" spans="1:6" x14ac:dyDescent="0.35">
      <c r="A1237" s="32">
        <v>1233</v>
      </c>
      <c r="B1237" s="19"/>
      <c r="C1237" s="19"/>
      <c r="D1237" s="19"/>
      <c r="E1237" s="15"/>
      <c r="F1237" s="59"/>
    </row>
    <row r="1238" spans="1:6" x14ac:dyDescent="0.35">
      <c r="A1238" s="32">
        <v>1234</v>
      </c>
      <c r="B1238" s="19"/>
      <c r="C1238" s="19"/>
      <c r="D1238" s="19"/>
      <c r="E1238" s="15"/>
      <c r="F1238" s="59"/>
    </row>
    <row r="1239" spans="1:6" x14ac:dyDescent="0.35">
      <c r="A1239" s="32">
        <v>1235</v>
      </c>
      <c r="B1239" s="19"/>
      <c r="C1239" s="19"/>
      <c r="D1239" s="19"/>
      <c r="E1239" s="15"/>
      <c r="F1239" s="59"/>
    </row>
    <row r="1240" spans="1:6" x14ac:dyDescent="0.35">
      <c r="A1240" s="32">
        <v>1236</v>
      </c>
      <c r="B1240" s="19"/>
      <c r="C1240" s="19"/>
      <c r="D1240" s="19"/>
      <c r="E1240" s="15"/>
      <c r="F1240" s="59"/>
    </row>
    <row r="1241" spans="1:6" x14ac:dyDescent="0.35">
      <c r="A1241" s="32">
        <v>1237</v>
      </c>
      <c r="B1241" s="19"/>
      <c r="C1241" s="19"/>
      <c r="D1241" s="19"/>
      <c r="E1241" s="15"/>
      <c r="F1241" s="59"/>
    </row>
    <row r="1242" spans="1:6" x14ac:dyDescent="0.35">
      <c r="A1242" s="32">
        <v>1238</v>
      </c>
      <c r="B1242" s="19"/>
      <c r="C1242" s="19"/>
      <c r="D1242" s="19"/>
      <c r="E1242" s="15"/>
      <c r="F1242" s="59"/>
    </row>
    <row r="1243" spans="1:6" x14ac:dyDescent="0.35">
      <c r="A1243" s="32">
        <v>1239</v>
      </c>
      <c r="B1243" s="19"/>
      <c r="C1243" s="19"/>
      <c r="D1243" s="19"/>
      <c r="E1243" s="15"/>
      <c r="F1243" s="59"/>
    </row>
    <row r="1244" spans="1:6" x14ac:dyDescent="0.35">
      <c r="A1244" s="32">
        <v>1240</v>
      </c>
      <c r="B1244" s="19"/>
      <c r="C1244" s="19"/>
      <c r="D1244" s="19"/>
      <c r="E1244" s="15"/>
      <c r="F1244" s="59"/>
    </row>
    <row r="1245" spans="1:6" x14ac:dyDescent="0.35">
      <c r="A1245" s="32">
        <v>1241</v>
      </c>
      <c r="B1245" s="19"/>
      <c r="C1245" s="19"/>
      <c r="D1245" s="19"/>
      <c r="E1245" s="15"/>
      <c r="F1245" s="59"/>
    </row>
    <row r="1246" spans="1:6" x14ac:dyDescent="0.35">
      <c r="A1246" s="32">
        <v>1242</v>
      </c>
      <c r="B1246" s="19"/>
      <c r="C1246" s="19"/>
      <c r="D1246" s="19"/>
      <c r="E1246" s="15"/>
      <c r="F1246" s="59"/>
    </row>
    <row r="1247" spans="1:6" x14ac:dyDescent="0.35">
      <c r="A1247" s="32">
        <v>1243</v>
      </c>
      <c r="B1247" s="19"/>
      <c r="C1247" s="19"/>
      <c r="D1247" s="19"/>
      <c r="E1247" s="15"/>
      <c r="F1247" s="59"/>
    </row>
    <row r="1248" spans="1:6" x14ac:dyDescent="0.35">
      <c r="A1248" s="32">
        <v>1244</v>
      </c>
      <c r="B1248" s="19"/>
      <c r="C1248" s="19"/>
      <c r="D1248" s="19"/>
      <c r="E1248" s="15"/>
      <c r="F1248" s="59"/>
    </row>
    <row r="1249" spans="1:6" x14ac:dyDescent="0.35">
      <c r="A1249" s="32">
        <v>1245</v>
      </c>
      <c r="B1249" s="19"/>
      <c r="C1249" s="19"/>
      <c r="D1249" s="19"/>
      <c r="E1249" s="15"/>
      <c r="F1249" s="59"/>
    </row>
    <row r="1250" spans="1:6" x14ac:dyDescent="0.35">
      <c r="A1250" s="32">
        <v>1246</v>
      </c>
      <c r="B1250" s="19"/>
      <c r="C1250" s="19"/>
      <c r="D1250" s="19"/>
      <c r="E1250" s="15"/>
      <c r="F1250" s="59"/>
    </row>
    <row r="1251" spans="1:6" x14ac:dyDescent="0.35">
      <c r="A1251" s="32">
        <v>1247</v>
      </c>
      <c r="B1251" s="19"/>
      <c r="C1251" s="19"/>
      <c r="D1251" s="19"/>
      <c r="E1251" s="15"/>
      <c r="F1251" s="59"/>
    </row>
    <row r="1252" spans="1:6" x14ac:dyDescent="0.35">
      <c r="A1252" s="32">
        <v>1248</v>
      </c>
      <c r="B1252" s="19"/>
      <c r="C1252" s="19"/>
      <c r="D1252" s="19"/>
      <c r="E1252" s="15"/>
      <c r="F1252" s="59"/>
    </row>
    <row r="1253" spans="1:6" x14ac:dyDescent="0.35">
      <c r="A1253" s="32">
        <v>1249</v>
      </c>
      <c r="B1253" s="19"/>
      <c r="C1253" s="19"/>
      <c r="D1253" s="19"/>
      <c r="E1253" s="15"/>
      <c r="F1253" s="59"/>
    </row>
    <row r="1254" spans="1:6" x14ac:dyDescent="0.35">
      <c r="A1254" s="32">
        <v>1250</v>
      </c>
      <c r="B1254" s="19"/>
      <c r="C1254" s="19"/>
      <c r="D1254" s="19"/>
      <c r="E1254" s="15"/>
      <c r="F1254" s="59"/>
    </row>
    <row r="1255" spans="1:6" x14ac:dyDescent="0.35">
      <c r="A1255" s="32">
        <v>1251</v>
      </c>
      <c r="B1255" s="19"/>
      <c r="C1255" s="19"/>
      <c r="D1255" s="19"/>
      <c r="E1255" s="15"/>
      <c r="F1255" s="59"/>
    </row>
    <row r="1256" spans="1:6" x14ac:dyDescent="0.35">
      <c r="A1256" s="32">
        <v>1252</v>
      </c>
      <c r="B1256" s="19"/>
      <c r="C1256" s="19"/>
      <c r="D1256" s="19"/>
      <c r="E1256" s="15"/>
      <c r="F1256" s="59"/>
    </row>
    <row r="1257" spans="1:6" x14ac:dyDescent="0.35">
      <c r="A1257" s="32">
        <v>1253</v>
      </c>
      <c r="B1257" s="19"/>
      <c r="C1257" s="19"/>
      <c r="D1257" s="19"/>
      <c r="E1257" s="15"/>
      <c r="F1257" s="59"/>
    </row>
    <row r="1258" spans="1:6" x14ac:dyDescent="0.35">
      <c r="A1258" s="32">
        <v>1254</v>
      </c>
      <c r="B1258" s="19"/>
      <c r="C1258" s="19"/>
      <c r="D1258" s="19"/>
      <c r="E1258" s="15"/>
      <c r="F1258" s="59"/>
    </row>
    <row r="1259" spans="1:6" x14ac:dyDescent="0.35">
      <c r="A1259" s="32">
        <v>1255</v>
      </c>
      <c r="B1259" s="19"/>
      <c r="C1259" s="19"/>
      <c r="D1259" s="19"/>
      <c r="E1259" s="15"/>
      <c r="F1259" s="59"/>
    </row>
    <row r="1260" spans="1:6" x14ac:dyDescent="0.35">
      <c r="A1260" s="32">
        <v>1256</v>
      </c>
      <c r="B1260" s="19"/>
      <c r="C1260" s="19"/>
      <c r="D1260" s="19"/>
      <c r="E1260" s="15"/>
      <c r="F1260" s="59"/>
    </row>
    <row r="1261" spans="1:6" x14ac:dyDescent="0.35">
      <c r="A1261" s="32">
        <v>1257</v>
      </c>
      <c r="B1261" s="19"/>
      <c r="C1261" s="19"/>
      <c r="D1261" s="19"/>
      <c r="E1261" s="15"/>
      <c r="F1261" s="59"/>
    </row>
    <row r="1262" spans="1:6" x14ac:dyDescent="0.35">
      <c r="A1262" s="32">
        <v>1258</v>
      </c>
      <c r="B1262" s="19"/>
      <c r="C1262" s="19"/>
      <c r="D1262" s="19"/>
      <c r="E1262" s="15"/>
      <c r="F1262" s="59"/>
    </row>
    <row r="1263" spans="1:6" x14ac:dyDescent="0.35">
      <c r="A1263" s="32">
        <v>1259</v>
      </c>
      <c r="B1263" s="19"/>
      <c r="C1263" s="19"/>
      <c r="D1263" s="19"/>
      <c r="E1263" s="15"/>
      <c r="F1263" s="59"/>
    </row>
    <row r="1264" spans="1:6" x14ac:dyDescent="0.35">
      <c r="A1264" s="32">
        <v>1260</v>
      </c>
      <c r="B1264" s="19"/>
      <c r="C1264" s="19"/>
      <c r="D1264" s="19"/>
      <c r="E1264" s="15"/>
      <c r="F1264" s="59"/>
    </row>
    <row r="1265" spans="1:6" x14ac:dyDescent="0.35">
      <c r="A1265" s="32">
        <v>1261</v>
      </c>
      <c r="B1265" s="19"/>
      <c r="C1265" s="19"/>
      <c r="D1265" s="19"/>
      <c r="E1265" s="15"/>
      <c r="F1265" s="59"/>
    </row>
    <row r="1266" spans="1:6" x14ac:dyDescent="0.35">
      <c r="A1266" s="32">
        <v>1262</v>
      </c>
      <c r="B1266" s="19"/>
      <c r="C1266" s="19"/>
      <c r="D1266" s="19"/>
      <c r="E1266" s="15"/>
      <c r="F1266" s="59"/>
    </row>
    <row r="1267" spans="1:6" x14ac:dyDescent="0.35">
      <c r="A1267" s="32">
        <v>1263</v>
      </c>
      <c r="B1267" s="19"/>
      <c r="C1267" s="19"/>
      <c r="D1267" s="19"/>
      <c r="E1267" s="15"/>
      <c r="F1267" s="59"/>
    </row>
    <row r="1268" spans="1:6" x14ac:dyDescent="0.35">
      <c r="A1268" s="32">
        <v>1264</v>
      </c>
      <c r="B1268" s="19"/>
      <c r="C1268" s="19"/>
      <c r="D1268" s="19"/>
      <c r="E1268" s="15"/>
      <c r="F1268" s="59"/>
    </row>
    <row r="1269" spans="1:6" x14ac:dyDescent="0.35">
      <c r="A1269" s="32">
        <v>1265</v>
      </c>
      <c r="B1269" s="19"/>
      <c r="C1269" s="19"/>
      <c r="D1269" s="19"/>
      <c r="E1269" s="15"/>
      <c r="F1269" s="59"/>
    </row>
    <row r="1270" spans="1:6" x14ac:dyDescent="0.35">
      <c r="A1270" s="32">
        <v>1266</v>
      </c>
      <c r="B1270" s="19"/>
      <c r="C1270" s="19"/>
      <c r="D1270" s="19"/>
      <c r="E1270" s="15"/>
      <c r="F1270" s="59"/>
    </row>
    <row r="1271" spans="1:6" x14ac:dyDescent="0.35">
      <c r="A1271" s="32">
        <v>1267</v>
      </c>
      <c r="B1271" s="19"/>
      <c r="C1271" s="19"/>
      <c r="D1271" s="19"/>
      <c r="E1271" s="15"/>
      <c r="F1271" s="59"/>
    </row>
    <row r="1272" spans="1:6" x14ac:dyDescent="0.35">
      <c r="A1272" s="32">
        <v>1268</v>
      </c>
      <c r="B1272" s="19"/>
      <c r="C1272" s="19"/>
      <c r="D1272" s="19"/>
      <c r="E1272" s="15"/>
      <c r="F1272" s="59"/>
    </row>
    <row r="1273" spans="1:6" x14ac:dyDescent="0.35">
      <c r="A1273" s="32">
        <v>1269</v>
      </c>
      <c r="B1273" s="19"/>
      <c r="C1273" s="19"/>
      <c r="D1273" s="19"/>
      <c r="E1273" s="15"/>
      <c r="F1273" s="59"/>
    </row>
    <row r="1274" spans="1:6" x14ac:dyDescent="0.35">
      <c r="A1274" s="32">
        <v>1270</v>
      </c>
      <c r="B1274" s="19"/>
      <c r="C1274" s="19"/>
      <c r="D1274" s="19"/>
      <c r="E1274" s="15"/>
      <c r="F1274" s="59"/>
    </row>
    <row r="1275" spans="1:6" x14ac:dyDescent="0.35">
      <c r="A1275" s="32">
        <v>1271</v>
      </c>
      <c r="B1275" s="19"/>
      <c r="C1275" s="19"/>
      <c r="D1275" s="19"/>
      <c r="E1275" s="15"/>
      <c r="F1275" s="59"/>
    </row>
    <row r="1276" spans="1:6" x14ac:dyDescent="0.35">
      <c r="A1276" s="32">
        <v>1272</v>
      </c>
      <c r="B1276" s="19"/>
      <c r="C1276" s="19"/>
      <c r="D1276" s="19"/>
      <c r="E1276" s="15"/>
      <c r="F1276" s="59"/>
    </row>
    <row r="1277" spans="1:6" x14ac:dyDescent="0.35">
      <c r="A1277" s="32">
        <v>1273</v>
      </c>
      <c r="B1277" s="19"/>
      <c r="C1277" s="19"/>
      <c r="D1277" s="19"/>
      <c r="E1277" s="15"/>
      <c r="F1277" s="59"/>
    </row>
    <row r="1278" spans="1:6" x14ac:dyDescent="0.35">
      <c r="A1278" s="32">
        <v>1274</v>
      </c>
      <c r="B1278" s="19"/>
      <c r="C1278" s="19"/>
      <c r="D1278" s="19"/>
      <c r="E1278" s="15"/>
      <c r="F1278" s="59"/>
    </row>
    <row r="1279" spans="1:6" x14ac:dyDescent="0.35">
      <c r="A1279" s="32">
        <v>1275</v>
      </c>
      <c r="B1279" s="19"/>
      <c r="C1279" s="19"/>
      <c r="D1279" s="19"/>
      <c r="E1279" s="15"/>
      <c r="F1279" s="59"/>
    </row>
    <row r="1280" spans="1:6" x14ac:dyDescent="0.35">
      <c r="A1280" s="32">
        <v>1276</v>
      </c>
      <c r="B1280" s="19"/>
      <c r="C1280" s="19"/>
      <c r="D1280" s="19"/>
      <c r="E1280" s="15"/>
      <c r="F1280" s="59"/>
    </row>
    <row r="1281" spans="1:6" x14ac:dyDescent="0.35">
      <c r="A1281" s="32">
        <v>1277</v>
      </c>
      <c r="B1281" s="19"/>
      <c r="C1281" s="19"/>
      <c r="D1281" s="19"/>
      <c r="E1281" s="15"/>
      <c r="F1281" s="59"/>
    </row>
    <row r="1282" spans="1:6" x14ac:dyDescent="0.35">
      <c r="A1282" s="32">
        <v>1278</v>
      </c>
      <c r="B1282" s="19"/>
      <c r="C1282" s="19"/>
      <c r="D1282" s="19"/>
      <c r="E1282" s="15"/>
      <c r="F1282" s="59"/>
    </row>
    <row r="1283" spans="1:6" x14ac:dyDescent="0.35">
      <c r="A1283" s="32">
        <v>1279</v>
      </c>
      <c r="B1283" s="19"/>
      <c r="C1283" s="19"/>
      <c r="D1283" s="19"/>
      <c r="E1283" s="15"/>
      <c r="F1283" s="59"/>
    </row>
    <row r="1284" spans="1:6" x14ac:dyDescent="0.35">
      <c r="A1284" s="32">
        <v>1280</v>
      </c>
      <c r="B1284" s="19"/>
      <c r="C1284" s="19"/>
      <c r="D1284" s="19"/>
      <c r="E1284" s="15"/>
      <c r="F1284" s="59"/>
    </row>
    <row r="1285" spans="1:6" x14ac:dyDescent="0.35">
      <c r="A1285" s="32">
        <v>1281</v>
      </c>
      <c r="B1285" s="19"/>
      <c r="C1285" s="19"/>
      <c r="D1285" s="19"/>
      <c r="E1285" s="15"/>
      <c r="F1285" s="59"/>
    </row>
    <row r="1286" spans="1:6" x14ac:dyDescent="0.35">
      <c r="A1286" s="32">
        <v>1282</v>
      </c>
      <c r="B1286" s="19"/>
      <c r="C1286" s="19"/>
      <c r="D1286" s="19"/>
      <c r="E1286" s="15"/>
      <c r="F1286" s="59"/>
    </row>
    <row r="1287" spans="1:6" x14ac:dyDescent="0.35">
      <c r="A1287" s="32">
        <v>1283</v>
      </c>
      <c r="B1287" s="19"/>
      <c r="C1287" s="19"/>
      <c r="D1287" s="19"/>
      <c r="E1287" s="15"/>
      <c r="F1287" s="59"/>
    </row>
    <row r="1288" spans="1:6" x14ac:dyDescent="0.35">
      <c r="A1288" s="32">
        <v>1284</v>
      </c>
      <c r="B1288" s="19"/>
      <c r="C1288" s="19"/>
      <c r="D1288" s="19"/>
      <c r="E1288" s="15"/>
      <c r="F1288" s="59"/>
    </row>
    <row r="1289" spans="1:6" x14ac:dyDescent="0.35">
      <c r="A1289" s="32">
        <v>1285</v>
      </c>
      <c r="B1289" s="19"/>
      <c r="C1289" s="19"/>
      <c r="D1289" s="19"/>
      <c r="E1289" s="15"/>
      <c r="F1289" s="59"/>
    </row>
    <row r="1290" spans="1:6" x14ac:dyDescent="0.35">
      <c r="A1290" s="32">
        <v>1286</v>
      </c>
      <c r="B1290" s="19"/>
      <c r="C1290" s="19"/>
      <c r="D1290" s="19"/>
      <c r="E1290" s="15"/>
      <c r="F1290" s="59"/>
    </row>
    <row r="1291" spans="1:6" x14ac:dyDescent="0.35">
      <c r="A1291" s="32">
        <v>1287</v>
      </c>
      <c r="B1291" s="19"/>
      <c r="C1291" s="19"/>
      <c r="D1291" s="19"/>
      <c r="E1291" s="15"/>
      <c r="F1291" s="59"/>
    </row>
    <row r="1292" spans="1:6" x14ac:dyDescent="0.35">
      <c r="A1292" s="32">
        <v>1288</v>
      </c>
      <c r="B1292" s="19"/>
      <c r="C1292" s="19"/>
      <c r="D1292" s="19"/>
      <c r="E1292" s="15"/>
      <c r="F1292" s="59"/>
    </row>
    <row r="1293" spans="1:6" x14ac:dyDescent="0.35">
      <c r="A1293" s="32">
        <v>1289</v>
      </c>
      <c r="B1293" s="19"/>
      <c r="C1293" s="19"/>
      <c r="D1293" s="19"/>
      <c r="E1293" s="15"/>
      <c r="F1293" s="59"/>
    </row>
    <row r="1294" spans="1:6" x14ac:dyDescent="0.35">
      <c r="A1294" s="32">
        <v>1290</v>
      </c>
      <c r="B1294" s="19"/>
      <c r="C1294" s="19"/>
      <c r="D1294" s="19"/>
      <c r="E1294" s="15"/>
      <c r="F1294" s="59"/>
    </row>
    <row r="1295" spans="1:6" x14ac:dyDescent="0.35">
      <c r="A1295" s="32">
        <v>1291</v>
      </c>
      <c r="B1295" s="19"/>
      <c r="C1295" s="19"/>
      <c r="D1295" s="19"/>
      <c r="E1295" s="15"/>
      <c r="F1295" s="59"/>
    </row>
    <row r="1296" spans="1:6" x14ac:dyDescent="0.35">
      <c r="A1296" s="32">
        <v>1292</v>
      </c>
      <c r="B1296" s="19"/>
      <c r="C1296" s="19"/>
      <c r="D1296" s="19"/>
      <c r="E1296" s="15"/>
      <c r="F1296" s="59"/>
    </row>
    <row r="1297" spans="1:6" x14ac:dyDescent="0.35">
      <c r="A1297" s="32">
        <v>1293</v>
      </c>
      <c r="B1297" s="19"/>
      <c r="C1297" s="19"/>
      <c r="D1297" s="19"/>
      <c r="E1297" s="15"/>
      <c r="F1297" s="59"/>
    </row>
    <row r="1298" spans="1:6" x14ac:dyDescent="0.35">
      <c r="A1298" s="32">
        <v>1294</v>
      </c>
      <c r="B1298" s="19"/>
      <c r="C1298" s="19"/>
      <c r="D1298" s="19"/>
      <c r="E1298" s="15"/>
      <c r="F1298" s="59"/>
    </row>
    <row r="1299" spans="1:6" x14ac:dyDescent="0.35">
      <c r="A1299" s="32">
        <v>1295</v>
      </c>
      <c r="B1299" s="19"/>
      <c r="C1299" s="19"/>
      <c r="D1299" s="19"/>
      <c r="E1299" s="15"/>
      <c r="F1299" s="59"/>
    </row>
    <row r="1300" spans="1:6" x14ac:dyDescent="0.35">
      <c r="A1300" s="32">
        <v>1296</v>
      </c>
      <c r="B1300" s="19"/>
      <c r="C1300" s="19"/>
      <c r="D1300" s="19"/>
      <c r="E1300" s="15"/>
      <c r="F1300" s="59"/>
    </row>
    <row r="1301" spans="1:6" x14ac:dyDescent="0.35">
      <c r="A1301" s="32">
        <v>1297</v>
      </c>
      <c r="B1301" s="19"/>
      <c r="C1301" s="19"/>
      <c r="D1301" s="19"/>
      <c r="E1301" s="15"/>
      <c r="F1301" s="59"/>
    </row>
    <row r="1302" spans="1:6" x14ac:dyDescent="0.35">
      <c r="A1302" s="32">
        <v>1298</v>
      </c>
      <c r="B1302" s="19"/>
      <c r="C1302" s="19"/>
      <c r="D1302" s="19"/>
      <c r="E1302" s="15"/>
      <c r="F1302" s="59"/>
    </row>
    <row r="1303" spans="1:6" x14ac:dyDescent="0.35">
      <c r="A1303" s="32">
        <v>1299</v>
      </c>
      <c r="B1303" s="19"/>
      <c r="C1303" s="19"/>
      <c r="D1303" s="19"/>
      <c r="E1303" s="15"/>
      <c r="F1303" s="59"/>
    </row>
    <row r="1304" spans="1:6" x14ac:dyDescent="0.35">
      <c r="A1304" s="32">
        <v>1300</v>
      </c>
      <c r="B1304" s="19"/>
      <c r="C1304" s="19"/>
      <c r="D1304" s="19"/>
      <c r="E1304" s="15"/>
      <c r="F1304" s="59"/>
    </row>
    <row r="1305" spans="1:6" x14ac:dyDescent="0.35">
      <c r="A1305" s="32">
        <v>1301</v>
      </c>
      <c r="B1305" s="19"/>
      <c r="C1305" s="19"/>
      <c r="D1305" s="19"/>
      <c r="E1305" s="15"/>
      <c r="F1305" s="59"/>
    </row>
    <row r="1306" spans="1:6" x14ac:dyDescent="0.35">
      <c r="A1306" s="32">
        <v>1302</v>
      </c>
      <c r="B1306" s="19"/>
      <c r="C1306" s="19"/>
      <c r="D1306" s="19"/>
      <c r="E1306" s="15"/>
      <c r="F1306" s="59"/>
    </row>
    <row r="1307" spans="1:6" x14ac:dyDescent="0.35">
      <c r="A1307" s="32">
        <v>1303</v>
      </c>
      <c r="B1307" s="19"/>
      <c r="C1307" s="19"/>
      <c r="D1307" s="19"/>
      <c r="E1307" s="15"/>
      <c r="F1307" s="59"/>
    </row>
    <row r="1308" spans="1:6" x14ac:dyDescent="0.35">
      <c r="A1308" s="32">
        <v>1304</v>
      </c>
      <c r="B1308" s="19"/>
      <c r="C1308" s="19"/>
      <c r="D1308" s="19"/>
      <c r="E1308" s="15"/>
      <c r="F1308" s="59"/>
    </row>
    <row r="1309" spans="1:6" x14ac:dyDescent="0.35">
      <c r="A1309" s="32">
        <v>1305</v>
      </c>
      <c r="B1309" s="19"/>
      <c r="C1309" s="19"/>
      <c r="D1309" s="19"/>
      <c r="E1309" s="15"/>
      <c r="F1309" s="59"/>
    </row>
    <row r="1310" spans="1:6" x14ac:dyDescent="0.35">
      <c r="A1310" s="32">
        <v>1306</v>
      </c>
      <c r="B1310" s="19"/>
      <c r="C1310" s="19"/>
      <c r="D1310" s="19"/>
      <c r="E1310" s="15"/>
      <c r="F1310" s="59"/>
    </row>
    <row r="1311" spans="1:6" x14ac:dyDescent="0.35">
      <c r="A1311" s="32">
        <v>1307</v>
      </c>
      <c r="B1311" s="19"/>
      <c r="C1311" s="19"/>
      <c r="D1311" s="19"/>
      <c r="E1311" s="15"/>
      <c r="F1311" s="59"/>
    </row>
    <row r="1312" spans="1:6" x14ac:dyDescent="0.35">
      <c r="A1312" s="32">
        <v>1308</v>
      </c>
      <c r="B1312" s="19"/>
      <c r="C1312" s="19"/>
      <c r="D1312" s="19"/>
      <c r="E1312" s="15"/>
      <c r="F1312" s="59"/>
    </row>
    <row r="1313" spans="1:6" x14ac:dyDescent="0.35">
      <c r="A1313" s="32">
        <v>1309</v>
      </c>
      <c r="B1313" s="19"/>
      <c r="C1313" s="19"/>
      <c r="D1313" s="19"/>
      <c r="E1313" s="15"/>
      <c r="F1313" s="59"/>
    </row>
    <row r="1314" spans="1:6" x14ac:dyDescent="0.35">
      <c r="A1314" s="32">
        <v>1310</v>
      </c>
      <c r="B1314" s="19"/>
      <c r="C1314" s="19"/>
      <c r="D1314" s="19"/>
      <c r="E1314" s="15"/>
      <c r="F1314" s="59"/>
    </row>
    <row r="1315" spans="1:6" x14ac:dyDescent="0.35">
      <c r="A1315" s="32">
        <v>1311</v>
      </c>
      <c r="B1315" s="19"/>
      <c r="C1315" s="19"/>
      <c r="D1315" s="19"/>
      <c r="E1315" s="15"/>
      <c r="F1315" s="59"/>
    </row>
    <row r="1316" spans="1:6" x14ac:dyDescent="0.35">
      <c r="A1316" s="32">
        <v>1312</v>
      </c>
      <c r="B1316" s="19"/>
      <c r="C1316" s="19"/>
      <c r="D1316" s="19"/>
      <c r="E1316" s="15"/>
      <c r="F1316" s="59"/>
    </row>
    <row r="1317" spans="1:6" x14ac:dyDescent="0.35">
      <c r="A1317" s="32">
        <v>1313</v>
      </c>
      <c r="B1317" s="19"/>
      <c r="C1317" s="19"/>
      <c r="D1317" s="19"/>
      <c r="E1317" s="15"/>
      <c r="F1317" s="59"/>
    </row>
    <row r="1318" spans="1:6" x14ac:dyDescent="0.35">
      <c r="A1318" s="32">
        <v>1314</v>
      </c>
      <c r="B1318" s="19"/>
      <c r="C1318" s="19"/>
      <c r="D1318" s="19"/>
      <c r="E1318" s="15"/>
      <c r="F1318" s="59"/>
    </row>
    <row r="1319" spans="1:6" x14ac:dyDescent="0.35">
      <c r="A1319" s="32">
        <v>1315</v>
      </c>
      <c r="B1319" s="19"/>
      <c r="C1319" s="19"/>
      <c r="D1319" s="19"/>
      <c r="E1319" s="15"/>
      <c r="F1319" s="59"/>
    </row>
    <row r="1320" spans="1:6" x14ac:dyDescent="0.35">
      <c r="A1320" s="32">
        <v>1316</v>
      </c>
      <c r="B1320" s="19"/>
      <c r="C1320" s="19"/>
      <c r="D1320" s="19"/>
      <c r="E1320" s="15"/>
      <c r="F1320" s="59"/>
    </row>
    <row r="1321" spans="1:6" x14ac:dyDescent="0.35">
      <c r="A1321" s="32">
        <v>1317</v>
      </c>
      <c r="B1321" s="19"/>
      <c r="C1321" s="19"/>
      <c r="D1321" s="19"/>
      <c r="E1321" s="15"/>
      <c r="F1321" s="59"/>
    </row>
    <row r="1322" spans="1:6" x14ac:dyDescent="0.35">
      <c r="A1322" s="32">
        <v>1318</v>
      </c>
      <c r="B1322" s="19"/>
      <c r="C1322" s="19"/>
      <c r="D1322" s="19"/>
      <c r="E1322" s="15"/>
      <c r="F1322" s="59"/>
    </row>
    <row r="1323" spans="1:6" x14ac:dyDescent="0.35">
      <c r="A1323" s="32">
        <v>1319</v>
      </c>
      <c r="B1323" s="19"/>
      <c r="C1323" s="19"/>
      <c r="D1323" s="19"/>
      <c r="E1323" s="15"/>
      <c r="F1323" s="59"/>
    </row>
    <row r="1324" spans="1:6" x14ac:dyDescent="0.35">
      <c r="A1324" s="32">
        <v>1320</v>
      </c>
      <c r="B1324" s="19"/>
      <c r="C1324" s="19"/>
      <c r="D1324" s="19"/>
      <c r="E1324" s="15"/>
      <c r="F1324" s="59"/>
    </row>
    <row r="1325" spans="1:6" x14ac:dyDescent="0.35">
      <c r="A1325" s="32">
        <v>1321</v>
      </c>
      <c r="B1325" s="19"/>
      <c r="C1325" s="19"/>
      <c r="D1325" s="19"/>
      <c r="E1325" s="15"/>
      <c r="F1325" s="59"/>
    </row>
    <row r="1326" spans="1:6" x14ac:dyDescent="0.35">
      <c r="A1326" s="32">
        <v>1322</v>
      </c>
      <c r="B1326" s="19"/>
      <c r="C1326" s="19"/>
      <c r="D1326" s="19"/>
      <c r="E1326" s="15"/>
      <c r="F1326" s="59"/>
    </row>
    <row r="1327" spans="1:6" x14ac:dyDescent="0.35">
      <c r="A1327" s="32">
        <v>1323</v>
      </c>
      <c r="B1327" s="19"/>
      <c r="C1327" s="19"/>
      <c r="D1327" s="19"/>
      <c r="E1327" s="15"/>
      <c r="F1327" s="59"/>
    </row>
    <row r="1328" spans="1:6" x14ac:dyDescent="0.35">
      <c r="A1328" s="32">
        <v>1324</v>
      </c>
      <c r="B1328" s="19"/>
      <c r="C1328" s="19"/>
      <c r="D1328" s="19"/>
      <c r="E1328" s="15"/>
      <c r="F1328" s="59"/>
    </row>
    <row r="1329" spans="1:6" x14ac:dyDescent="0.35">
      <c r="A1329" s="32">
        <v>1325</v>
      </c>
      <c r="B1329" s="19"/>
      <c r="C1329" s="19"/>
      <c r="D1329" s="19"/>
      <c r="E1329" s="15"/>
      <c r="F1329" s="59"/>
    </row>
    <row r="1330" spans="1:6" x14ac:dyDescent="0.35">
      <c r="A1330" s="32">
        <v>1326</v>
      </c>
      <c r="B1330" s="19"/>
      <c r="C1330" s="19"/>
      <c r="D1330" s="19"/>
      <c r="E1330" s="15"/>
      <c r="F1330" s="59"/>
    </row>
    <row r="1331" spans="1:6" x14ac:dyDescent="0.35">
      <c r="A1331" s="32">
        <v>1327</v>
      </c>
      <c r="B1331" s="19"/>
      <c r="C1331" s="19"/>
      <c r="D1331" s="19"/>
      <c r="E1331" s="15"/>
      <c r="F1331" s="59"/>
    </row>
    <row r="1332" spans="1:6" x14ac:dyDescent="0.35">
      <c r="A1332" s="32">
        <v>1328</v>
      </c>
      <c r="B1332" s="19"/>
      <c r="C1332" s="19"/>
      <c r="D1332" s="19"/>
      <c r="E1332" s="15"/>
      <c r="F1332" s="59"/>
    </row>
    <row r="1333" spans="1:6" x14ac:dyDescent="0.35">
      <c r="A1333" s="32">
        <v>1329</v>
      </c>
      <c r="B1333" s="19"/>
      <c r="C1333" s="19"/>
      <c r="D1333" s="19"/>
      <c r="E1333" s="15"/>
      <c r="F1333" s="59"/>
    </row>
    <row r="1334" spans="1:6" x14ac:dyDescent="0.35">
      <c r="A1334" s="32">
        <v>1330</v>
      </c>
      <c r="B1334" s="19"/>
      <c r="C1334" s="19"/>
      <c r="D1334" s="19"/>
      <c r="E1334" s="15"/>
      <c r="F1334" s="59"/>
    </row>
    <row r="1335" spans="1:6" x14ac:dyDescent="0.35">
      <c r="A1335" s="32">
        <v>1331</v>
      </c>
      <c r="B1335" s="19"/>
      <c r="C1335" s="19"/>
      <c r="D1335" s="19"/>
      <c r="E1335" s="15"/>
      <c r="F1335" s="59"/>
    </row>
    <row r="1336" spans="1:6" x14ac:dyDescent="0.35">
      <c r="A1336" s="32">
        <v>1332</v>
      </c>
      <c r="B1336" s="19"/>
      <c r="C1336" s="19"/>
      <c r="D1336" s="19"/>
      <c r="E1336" s="15"/>
      <c r="F1336" s="59"/>
    </row>
    <row r="1337" spans="1:6" x14ac:dyDescent="0.35">
      <c r="A1337" s="32">
        <v>1333</v>
      </c>
      <c r="B1337" s="19"/>
      <c r="C1337" s="19"/>
      <c r="D1337" s="19"/>
      <c r="E1337" s="15"/>
      <c r="F1337" s="59"/>
    </row>
    <row r="1338" spans="1:6" x14ac:dyDescent="0.35">
      <c r="A1338" s="32">
        <v>1334</v>
      </c>
      <c r="B1338" s="19"/>
      <c r="C1338" s="19"/>
      <c r="D1338" s="19"/>
      <c r="E1338" s="15"/>
      <c r="F1338" s="59"/>
    </row>
    <row r="1339" spans="1:6" x14ac:dyDescent="0.35">
      <c r="A1339" s="32">
        <v>1335</v>
      </c>
      <c r="B1339" s="19"/>
      <c r="C1339" s="19"/>
      <c r="D1339" s="19"/>
      <c r="E1339" s="15"/>
      <c r="F1339" s="59"/>
    </row>
    <row r="1340" spans="1:6" x14ac:dyDescent="0.35">
      <c r="A1340" s="32">
        <v>1336</v>
      </c>
      <c r="B1340" s="19"/>
      <c r="C1340" s="19"/>
      <c r="D1340" s="19"/>
      <c r="E1340" s="15"/>
      <c r="F1340" s="59"/>
    </row>
    <row r="1341" spans="1:6" x14ac:dyDescent="0.35">
      <c r="A1341" s="32">
        <v>1337</v>
      </c>
      <c r="B1341" s="19"/>
      <c r="C1341" s="19"/>
      <c r="D1341" s="19"/>
      <c r="E1341" s="15"/>
      <c r="F1341" s="59"/>
    </row>
    <row r="1342" spans="1:6" x14ac:dyDescent="0.35">
      <c r="A1342" s="32">
        <v>1338</v>
      </c>
      <c r="B1342" s="19"/>
      <c r="C1342" s="19"/>
      <c r="D1342" s="19"/>
      <c r="E1342" s="15"/>
      <c r="F1342" s="59"/>
    </row>
    <row r="1343" spans="1:6" x14ac:dyDescent="0.35">
      <c r="A1343" s="32">
        <v>1339</v>
      </c>
      <c r="B1343" s="19"/>
      <c r="C1343" s="19"/>
      <c r="D1343" s="19"/>
      <c r="E1343" s="15"/>
      <c r="F1343" s="59"/>
    </row>
    <row r="1344" spans="1:6" x14ac:dyDescent="0.35">
      <c r="A1344" s="32">
        <v>1340</v>
      </c>
      <c r="B1344" s="19"/>
      <c r="C1344" s="19"/>
      <c r="D1344" s="19"/>
      <c r="E1344" s="15"/>
      <c r="F1344" s="59"/>
    </row>
    <row r="1345" spans="1:6" x14ac:dyDescent="0.35">
      <c r="A1345" s="32">
        <v>1341</v>
      </c>
      <c r="B1345" s="19"/>
      <c r="C1345" s="19"/>
      <c r="D1345" s="19"/>
      <c r="E1345" s="15"/>
      <c r="F1345" s="59"/>
    </row>
    <row r="1346" spans="1:6" x14ac:dyDescent="0.35">
      <c r="A1346" s="32">
        <v>1342</v>
      </c>
      <c r="B1346" s="19"/>
      <c r="C1346" s="19"/>
      <c r="D1346" s="19"/>
      <c r="E1346" s="15"/>
      <c r="F1346" s="59"/>
    </row>
    <row r="1347" spans="1:6" x14ac:dyDescent="0.35">
      <c r="A1347" s="32">
        <v>1343</v>
      </c>
      <c r="B1347" s="19"/>
      <c r="C1347" s="19"/>
      <c r="D1347" s="19"/>
      <c r="E1347" s="15"/>
      <c r="F1347" s="59"/>
    </row>
    <row r="1348" spans="1:6" x14ac:dyDescent="0.35">
      <c r="A1348" s="32">
        <v>1344</v>
      </c>
      <c r="B1348" s="19"/>
      <c r="C1348" s="19"/>
      <c r="D1348" s="19"/>
      <c r="E1348" s="15"/>
      <c r="F1348" s="59"/>
    </row>
    <row r="1349" spans="1:6" x14ac:dyDescent="0.35">
      <c r="A1349" s="32">
        <v>1345</v>
      </c>
      <c r="B1349" s="19"/>
      <c r="C1349" s="19"/>
      <c r="D1349" s="19"/>
      <c r="E1349" s="15"/>
      <c r="F1349" s="59"/>
    </row>
    <row r="1350" spans="1:6" x14ac:dyDescent="0.35">
      <c r="A1350" s="32">
        <v>1346</v>
      </c>
      <c r="B1350" s="19"/>
      <c r="C1350" s="19"/>
      <c r="D1350" s="19"/>
      <c r="E1350" s="15"/>
      <c r="F1350" s="59"/>
    </row>
    <row r="1351" spans="1:6" x14ac:dyDescent="0.35">
      <c r="A1351" s="32">
        <v>1347</v>
      </c>
      <c r="B1351" s="19"/>
      <c r="C1351" s="19"/>
      <c r="D1351" s="19"/>
      <c r="E1351" s="15"/>
      <c r="F1351" s="59"/>
    </row>
    <row r="1352" spans="1:6" x14ac:dyDescent="0.35">
      <c r="A1352" s="32">
        <v>1348</v>
      </c>
      <c r="B1352" s="19"/>
      <c r="C1352" s="19"/>
      <c r="D1352" s="19"/>
      <c r="E1352" s="15"/>
      <c r="F1352" s="59"/>
    </row>
    <row r="1353" spans="1:6" x14ac:dyDescent="0.35">
      <c r="A1353" s="32">
        <v>1349</v>
      </c>
      <c r="B1353" s="19"/>
      <c r="C1353" s="19"/>
      <c r="D1353" s="19"/>
      <c r="E1353" s="15"/>
      <c r="F1353" s="59"/>
    </row>
    <row r="1354" spans="1:6" x14ac:dyDescent="0.35">
      <c r="A1354" s="32">
        <v>1350</v>
      </c>
      <c r="B1354" s="19"/>
      <c r="C1354" s="19"/>
      <c r="D1354" s="19"/>
      <c r="E1354" s="15"/>
      <c r="F1354" s="59"/>
    </row>
    <row r="1355" spans="1:6" x14ac:dyDescent="0.35">
      <c r="A1355" s="32">
        <v>1351</v>
      </c>
      <c r="B1355" s="19"/>
      <c r="C1355" s="19"/>
      <c r="D1355" s="19"/>
      <c r="E1355" s="15"/>
      <c r="F1355" s="59"/>
    </row>
    <row r="1356" spans="1:6" x14ac:dyDescent="0.35">
      <c r="A1356" s="32">
        <v>1352</v>
      </c>
      <c r="B1356" s="19"/>
      <c r="C1356" s="19"/>
      <c r="D1356" s="19"/>
      <c r="E1356" s="15"/>
      <c r="F1356" s="59"/>
    </row>
    <row r="1357" spans="1:6" x14ac:dyDescent="0.35">
      <c r="A1357" s="32">
        <v>1353</v>
      </c>
      <c r="B1357" s="19"/>
      <c r="C1357" s="19"/>
      <c r="D1357" s="19"/>
      <c r="E1357" s="15"/>
      <c r="F1357" s="59"/>
    </row>
    <row r="1358" spans="1:6" x14ac:dyDescent="0.35">
      <c r="A1358" s="32">
        <v>1354</v>
      </c>
      <c r="B1358" s="19"/>
      <c r="C1358" s="19"/>
      <c r="D1358" s="19"/>
      <c r="E1358" s="15"/>
      <c r="F1358" s="59"/>
    </row>
    <row r="1359" spans="1:6" x14ac:dyDescent="0.35">
      <c r="A1359" s="32">
        <v>1355</v>
      </c>
      <c r="B1359" s="19"/>
      <c r="C1359" s="19"/>
      <c r="D1359" s="19"/>
      <c r="E1359" s="15"/>
      <c r="F1359" s="59"/>
    </row>
    <row r="1360" spans="1:6" x14ac:dyDescent="0.35">
      <c r="A1360" s="32">
        <v>1356</v>
      </c>
      <c r="B1360" s="19"/>
      <c r="C1360" s="19"/>
      <c r="D1360" s="19"/>
      <c r="E1360" s="15"/>
      <c r="F1360" s="59"/>
    </row>
    <row r="1361" spans="1:6" x14ac:dyDescent="0.35">
      <c r="A1361" s="32">
        <v>1357</v>
      </c>
      <c r="B1361" s="19"/>
      <c r="C1361" s="19"/>
      <c r="D1361" s="19"/>
      <c r="E1361" s="15"/>
      <c r="F1361" s="59"/>
    </row>
    <row r="1362" spans="1:6" x14ac:dyDescent="0.35">
      <c r="A1362" s="32">
        <v>1358</v>
      </c>
      <c r="B1362" s="19"/>
      <c r="C1362" s="19"/>
      <c r="D1362" s="19"/>
      <c r="E1362" s="15"/>
      <c r="F1362" s="59"/>
    </row>
    <row r="1363" spans="1:6" x14ac:dyDescent="0.35">
      <c r="A1363" s="32">
        <v>1359</v>
      </c>
      <c r="B1363" s="19"/>
      <c r="C1363" s="19"/>
      <c r="D1363" s="19"/>
      <c r="E1363" s="15"/>
      <c r="F1363" s="59"/>
    </row>
    <row r="1364" spans="1:6" x14ac:dyDescent="0.35">
      <c r="A1364" s="32">
        <v>1360</v>
      </c>
      <c r="B1364" s="19"/>
      <c r="C1364" s="19"/>
      <c r="D1364" s="19"/>
      <c r="E1364" s="15"/>
      <c r="F1364" s="59"/>
    </row>
    <row r="1365" spans="1:6" x14ac:dyDescent="0.35">
      <c r="A1365" s="32">
        <v>1361</v>
      </c>
      <c r="B1365" s="19"/>
      <c r="C1365" s="19"/>
      <c r="D1365" s="19"/>
      <c r="E1365" s="15"/>
      <c r="F1365" s="59"/>
    </row>
    <row r="1366" spans="1:6" x14ac:dyDescent="0.35">
      <c r="A1366" s="32">
        <v>1362</v>
      </c>
      <c r="B1366" s="19"/>
      <c r="C1366" s="19"/>
      <c r="D1366" s="19"/>
      <c r="E1366" s="15"/>
      <c r="F1366" s="59"/>
    </row>
    <row r="1367" spans="1:6" x14ac:dyDescent="0.35">
      <c r="A1367" s="32">
        <v>1363</v>
      </c>
      <c r="B1367" s="19"/>
      <c r="C1367" s="19"/>
      <c r="D1367" s="19"/>
      <c r="E1367" s="15"/>
      <c r="F1367" s="59"/>
    </row>
    <row r="1368" spans="1:6" x14ac:dyDescent="0.35">
      <c r="A1368" s="32">
        <v>1364</v>
      </c>
      <c r="B1368" s="19"/>
      <c r="C1368" s="19"/>
      <c r="D1368" s="19"/>
      <c r="E1368" s="15"/>
      <c r="F1368" s="59"/>
    </row>
    <row r="1369" spans="1:6" x14ac:dyDescent="0.35">
      <c r="A1369" s="32">
        <v>1365</v>
      </c>
      <c r="B1369" s="19"/>
      <c r="C1369" s="19"/>
      <c r="D1369" s="19"/>
      <c r="E1369" s="15"/>
      <c r="F1369" s="59"/>
    </row>
    <row r="1370" spans="1:6" x14ac:dyDescent="0.35">
      <c r="A1370" s="32">
        <v>1366</v>
      </c>
      <c r="B1370" s="19"/>
      <c r="C1370" s="19"/>
      <c r="D1370" s="19"/>
      <c r="E1370" s="15"/>
      <c r="F1370" s="59"/>
    </row>
    <row r="1371" spans="1:6" x14ac:dyDescent="0.35">
      <c r="A1371" s="32">
        <v>1367</v>
      </c>
      <c r="B1371" s="19"/>
      <c r="C1371" s="19"/>
      <c r="D1371" s="19"/>
      <c r="E1371" s="15"/>
      <c r="F1371" s="59"/>
    </row>
    <row r="1372" spans="1:6" x14ac:dyDescent="0.35">
      <c r="A1372" s="32">
        <v>1368</v>
      </c>
      <c r="B1372" s="19"/>
      <c r="C1372" s="19"/>
      <c r="D1372" s="19"/>
      <c r="E1372" s="15"/>
      <c r="F1372" s="59"/>
    </row>
    <row r="1373" spans="1:6" x14ac:dyDescent="0.35">
      <c r="A1373" s="32">
        <v>1369</v>
      </c>
      <c r="B1373" s="19"/>
      <c r="C1373" s="19"/>
      <c r="D1373" s="19"/>
      <c r="E1373" s="15"/>
      <c r="F1373" s="59"/>
    </row>
    <row r="1374" spans="1:6" x14ac:dyDescent="0.35">
      <c r="A1374" s="32">
        <v>1370</v>
      </c>
      <c r="B1374" s="19"/>
      <c r="C1374" s="19"/>
      <c r="D1374" s="19"/>
      <c r="E1374" s="15"/>
      <c r="F1374" s="59"/>
    </row>
    <row r="1375" spans="1:6" x14ac:dyDescent="0.35">
      <c r="A1375" s="32">
        <v>1371</v>
      </c>
      <c r="B1375" s="19"/>
      <c r="C1375" s="19"/>
      <c r="D1375" s="19"/>
      <c r="E1375" s="15"/>
      <c r="F1375" s="59"/>
    </row>
    <row r="1376" spans="1:6" x14ac:dyDescent="0.35">
      <c r="A1376" s="32">
        <v>1372</v>
      </c>
      <c r="B1376" s="19"/>
      <c r="C1376" s="19"/>
      <c r="D1376" s="19"/>
      <c r="E1376" s="15"/>
      <c r="F1376" s="59"/>
    </row>
    <row r="1377" spans="1:6" x14ac:dyDescent="0.35">
      <c r="A1377" s="32">
        <v>1373</v>
      </c>
      <c r="B1377" s="19"/>
      <c r="C1377" s="19"/>
      <c r="D1377" s="19"/>
      <c r="E1377" s="15"/>
      <c r="F1377" s="59"/>
    </row>
    <row r="1378" spans="1:6" x14ac:dyDescent="0.35">
      <c r="A1378" s="32">
        <v>1374</v>
      </c>
      <c r="B1378" s="19"/>
      <c r="C1378" s="19"/>
      <c r="D1378" s="19"/>
      <c r="E1378" s="15"/>
      <c r="F1378" s="59"/>
    </row>
    <row r="1379" spans="1:6" x14ac:dyDescent="0.35">
      <c r="A1379" s="32">
        <v>1375</v>
      </c>
      <c r="B1379" s="19"/>
      <c r="C1379" s="19"/>
      <c r="D1379" s="19"/>
      <c r="E1379" s="15"/>
      <c r="F1379" s="59"/>
    </row>
    <row r="1380" spans="1:6" x14ac:dyDescent="0.35">
      <c r="A1380" s="32">
        <v>1376</v>
      </c>
      <c r="B1380" s="19"/>
      <c r="C1380" s="19"/>
      <c r="D1380" s="19"/>
      <c r="E1380" s="15"/>
      <c r="F1380" s="59"/>
    </row>
    <row r="1381" spans="1:6" x14ac:dyDescent="0.35">
      <c r="A1381" s="32">
        <v>1377</v>
      </c>
      <c r="B1381" s="19"/>
      <c r="C1381" s="19"/>
      <c r="D1381" s="19"/>
      <c r="E1381" s="15"/>
      <c r="F1381" s="59"/>
    </row>
    <row r="1382" spans="1:6" x14ac:dyDescent="0.35">
      <c r="A1382" s="32">
        <v>1378</v>
      </c>
      <c r="B1382" s="19"/>
      <c r="C1382" s="19"/>
      <c r="D1382" s="19"/>
      <c r="E1382" s="15"/>
      <c r="F1382" s="59"/>
    </row>
    <row r="1383" spans="1:6" x14ac:dyDescent="0.35">
      <c r="A1383" s="32">
        <v>1379</v>
      </c>
      <c r="B1383" s="19"/>
      <c r="C1383" s="19"/>
      <c r="D1383" s="19"/>
      <c r="E1383" s="15"/>
      <c r="F1383" s="59"/>
    </row>
    <row r="1384" spans="1:6" x14ac:dyDescent="0.35">
      <c r="A1384" s="32">
        <v>1380</v>
      </c>
      <c r="B1384" s="19"/>
      <c r="C1384" s="19"/>
      <c r="D1384" s="19"/>
      <c r="E1384" s="15"/>
      <c r="F1384" s="59"/>
    </row>
    <row r="1385" spans="1:6" x14ac:dyDescent="0.35">
      <c r="A1385" s="32">
        <v>1381</v>
      </c>
      <c r="B1385" s="19"/>
      <c r="C1385" s="19"/>
      <c r="D1385" s="19"/>
      <c r="E1385" s="15"/>
      <c r="F1385" s="59"/>
    </row>
    <row r="1386" spans="1:6" x14ac:dyDescent="0.35">
      <c r="A1386" s="32">
        <v>1382</v>
      </c>
      <c r="B1386" s="19"/>
      <c r="C1386" s="19"/>
      <c r="D1386" s="19"/>
      <c r="E1386" s="15"/>
      <c r="F1386" s="59"/>
    </row>
    <row r="1387" spans="1:6" x14ac:dyDescent="0.35">
      <c r="A1387" s="32">
        <v>1383</v>
      </c>
      <c r="B1387" s="19"/>
      <c r="C1387" s="19"/>
      <c r="D1387" s="19"/>
      <c r="E1387" s="15"/>
      <c r="F1387" s="59"/>
    </row>
    <row r="1388" spans="1:6" x14ac:dyDescent="0.35">
      <c r="A1388" s="32">
        <v>1384</v>
      </c>
      <c r="B1388" s="19"/>
      <c r="C1388" s="19"/>
      <c r="D1388" s="19"/>
      <c r="E1388" s="15"/>
      <c r="F1388" s="59"/>
    </row>
    <row r="1389" spans="1:6" x14ac:dyDescent="0.35">
      <c r="A1389" s="32">
        <v>1385</v>
      </c>
      <c r="B1389" s="19"/>
      <c r="C1389" s="19"/>
      <c r="D1389" s="19"/>
      <c r="E1389" s="15"/>
      <c r="F1389" s="59"/>
    </row>
    <row r="1390" spans="1:6" x14ac:dyDescent="0.35">
      <c r="A1390" s="32">
        <v>1386</v>
      </c>
      <c r="B1390" s="19"/>
      <c r="C1390" s="19"/>
      <c r="D1390" s="19"/>
      <c r="E1390" s="15"/>
      <c r="F1390" s="59"/>
    </row>
    <row r="1391" spans="1:6" x14ac:dyDescent="0.35">
      <c r="A1391" s="32">
        <v>1387</v>
      </c>
      <c r="B1391" s="19"/>
      <c r="C1391" s="19"/>
      <c r="D1391" s="19"/>
      <c r="E1391" s="15"/>
      <c r="F1391" s="59"/>
    </row>
    <row r="1392" spans="1:6" x14ac:dyDescent="0.35">
      <c r="A1392" s="32">
        <v>1388</v>
      </c>
      <c r="B1392" s="19"/>
      <c r="C1392" s="19"/>
      <c r="D1392" s="19"/>
      <c r="E1392" s="15"/>
      <c r="F1392" s="59"/>
    </row>
    <row r="1393" spans="1:6" x14ac:dyDescent="0.35">
      <c r="A1393" s="32">
        <v>1389</v>
      </c>
      <c r="B1393" s="19"/>
      <c r="C1393" s="19"/>
      <c r="D1393" s="19"/>
      <c r="E1393" s="15"/>
      <c r="F1393" s="59"/>
    </row>
    <row r="1394" spans="1:6" x14ac:dyDescent="0.35">
      <c r="A1394" s="32">
        <v>1390</v>
      </c>
      <c r="B1394" s="19"/>
      <c r="C1394" s="19"/>
      <c r="D1394" s="19"/>
      <c r="E1394" s="15"/>
      <c r="F1394" s="59"/>
    </row>
    <row r="1395" spans="1:6" x14ac:dyDescent="0.35">
      <c r="A1395" s="32">
        <v>1391</v>
      </c>
      <c r="B1395" s="19"/>
      <c r="C1395" s="19"/>
      <c r="D1395" s="19"/>
      <c r="E1395" s="15"/>
      <c r="F1395" s="59"/>
    </row>
    <row r="1396" spans="1:6" x14ac:dyDescent="0.35">
      <c r="A1396" s="32">
        <v>1392</v>
      </c>
      <c r="B1396" s="19"/>
      <c r="C1396" s="19"/>
      <c r="D1396" s="19"/>
      <c r="E1396" s="15"/>
      <c r="F1396" s="59"/>
    </row>
    <row r="1397" spans="1:6" x14ac:dyDescent="0.35">
      <c r="A1397" s="32">
        <v>1393</v>
      </c>
      <c r="B1397" s="19"/>
      <c r="C1397" s="19"/>
      <c r="D1397" s="19"/>
      <c r="E1397" s="15"/>
      <c r="F1397" s="59"/>
    </row>
    <row r="1398" spans="1:6" x14ac:dyDescent="0.35">
      <c r="A1398" s="32">
        <v>1394</v>
      </c>
      <c r="B1398" s="19"/>
      <c r="C1398" s="19"/>
      <c r="D1398" s="19"/>
      <c r="E1398" s="15"/>
      <c r="F1398" s="59"/>
    </row>
    <row r="1399" spans="1:6" x14ac:dyDescent="0.35">
      <c r="A1399" s="32">
        <v>1395</v>
      </c>
      <c r="B1399" s="19"/>
      <c r="C1399" s="19"/>
      <c r="D1399" s="19"/>
      <c r="E1399" s="15"/>
      <c r="F1399" s="59"/>
    </row>
    <row r="1400" spans="1:6" x14ac:dyDescent="0.35">
      <c r="A1400" s="32">
        <v>1396</v>
      </c>
      <c r="B1400" s="19"/>
      <c r="C1400" s="19"/>
      <c r="D1400" s="19"/>
      <c r="E1400" s="15"/>
      <c r="F1400" s="59"/>
    </row>
    <row r="1401" spans="1:6" x14ac:dyDescent="0.35">
      <c r="A1401" s="32">
        <v>1397</v>
      </c>
      <c r="B1401" s="19"/>
      <c r="C1401" s="19"/>
      <c r="D1401" s="19"/>
      <c r="E1401" s="15"/>
      <c r="F1401" s="59"/>
    </row>
    <row r="1402" spans="1:6" x14ac:dyDescent="0.35">
      <c r="A1402" s="32">
        <v>1398</v>
      </c>
      <c r="B1402" s="19"/>
      <c r="C1402" s="19"/>
      <c r="D1402" s="19"/>
      <c r="E1402" s="15"/>
      <c r="F1402" s="59"/>
    </row>
    <row r="1403" spans="1:6" x14ac:dyDescent="0.35">
      <c r="A1403" s="32">
        <v>1399</v>
      </c>
      <c r="B1403" s="19"/>
      <c r="C1403" s="19"/>
      <c r="D1403" s="19"/>
      <c r="E1403" s="15"/>
      <c r="F1403" s="59"/>
    </row>
    <row r="1404" spans="1:6" x14ac:dyDescent="0.35">
      <c r="A1404" s="32">
        <v>1400</v>
      </c>
      <c r="B1404" s="19"/>
      <c r="C1404" s="19"/>
      <c r="D1404" s="19"/>
      <c r="E1404" s="15"/>
      <c r="F1404" s="59"/>
    </row>
    <row r="1405" spans="1:6" x14ac:dyDescent="0.35">
      <c r="A1405" s="32">
        <v>1401</v>
      </c>
      <c r="B1405" s="19"/>
      <c r="C1405" s="19"/>
      <c r="D1405" s="19"/>
      <c r="E1405" s="15"/>
      <c r="F1405" s="59"/>
    </row>
    <row r="1406" spans="1:6" x14ac:dyDescent="0.35">
      <c r="A1406" s="32">
        <v>1402</v>
      </c>
      <c r="B1406" s="19"/>
      <c r="C1406" s="19"/>
      <c r="D1406" s="19"/>
      <c r="E1406" s="15"/>
      <c r="F1406" s="59"/>
    </row>
    <row r="1407" spans="1:6" x14ac:dyDescent="0.35">
      <c r="A1407" s="32">
        <v>1403</v>
      </c>
      <c r="B1407" s="19"/>
      <c r="C1407" s="19"/>
      <c r="D1407" s="19"/>
      <c r="E1407" s="15"/>
      <c r="F1407" s="59"/>
    </row>
    <row r="1408" spans="1:6" x14ac:dyDescent="0.35">
      <c r="A1408" s="32">
        <v>1404</v>
      </c>
      <c r="B1408" s="19"/>
      <c r="C1408" s="19"/>
      <c r="D1408" s="19"/>
      <c r="E1408" s="15"/>
      <c r="F1408" s="59"/>
    </row>
    <row r="1409" spans="1:6" x14ac:dyDescent="0.35">
      <c r="A1409" s="32">
        <v>1405</v>
      </c>
      <c r="B1409" s="19"/>
      <c r="C1409" s="19"/>
      <c r="D1409" s="19"/>
      <c r="E1409" s="15"/>
      <c r="F1409" s="59"/>
    </row>
    <row r="1410" spans="1:6" x14ac:dyDescent="0.35">
      <c r="A1410" s="32">
        <v>1406</v>
      </c>
      <c r="B1410" s="19"/>
      <c r="C1410" s="19"/>
      <c r="D1410" s="19"/>
      <c r="E1410" s="15"/>
      <c r="F1410" s="59"/>
    </row>
    <row r="1411" spans="1:6" x14ac:dyDescent="0.35">
      <c r="A1411" s="32">
        <v>1407</v>
      </c>
      <c r="B1411" s="19"/>
      <c r="C1411" s="19"/>
      <c r="D1411" s="19"/>
      <c r="E1411" s="15"/>
      <c r="F1411" s="59"/>
    </row>
    <row r="1412" spans="1:6" x14ac:dyDescent="0.35">
      <c r="A1412" s="32">
        <v>1408</v>
      </c>
      <c r="B1412" s="19"/>
      <c r="C1412" s="19"/>
      <c r="D1412" s="19"/>
      <c r="E1412" s="15"/>
      <c r="F1412" s="59"/>
    </row>
    <row r="1413" spans="1:6" x14ac:dyDescent="0.35">
      <c r="A1413" s="32">
        <v>1409</v>
      </c>
      <c r="B1413" s="19"/>
      <c r="C1413" s="19"/>
      <c r="D1413" s="19"/>
      <c r="E1413" s="15"/>
      <c r="F1413" s="59"/>
    </row>
    <row r="1414" spans="1:6" x14ac:dyDescent="0.35">
      <c r="A1414" s="32">
        <v>1410</v>
      </c>
      <c r="B1414" s="19"/>
      <c r="C1414" s="19"/>
      <c r="D1414" s="19"/>
      <c r="E1414" s="15"/>
      <c r="F1414" s="59"/>
    </row>
    <row r="1415" spans="1:6" x14ac:dyDescent="0.35">
      <c r="A1415" s="32">
        <v>1411</v>
      </c>
      <c r="B1415" s="19"/>
      <c r="C1415" s="19"/>
      <c r="D1415" s="19"/>
      <c r="E1415" s="15"/>
      <c r="F1415" s="59"/>
    </row>
    <row r="1416" spans="1:6" x14ac:dyDescent="0.35">
      <c r="A1416" s="32">
        <v>1412</v>
      </c>
      <c r="B1416" s="19"/>
      <c r="C1416" s="19"/>
      <c r="D1416" s="19"/>
      <c r="E1416" s="15"/>
      <c r="F1416" s="59"/>
    </row>
    <row r="1417" spans="1:6" x14ac:dyDescent="0.35">
      <c r="A1417" s="32">
        <v>1413</v>
      </c>
      <c r="B1417" s="19"/>
      <c r="C1417" s="19"/>
      <c r="D1417" s="19"/>
      <c r="E1417" s="15"/>
      <c r="F1417" s="59"/>
    </row>
    <row r="1418" spans="1:6" x14ac:dyDescent="0.35">
      <c r="A1418" s="32">
        <v>1414</v>
      </c>
      <c r="B1418" s="19"/>
      <c r="C1418" s="19"/>
      <c r="D1418" s="19"/>
      <c r="E1418" s="15"/>
      <c r="F1418" s="59"/>
    </row>
    <row r="1419" spans="1:6" x14ac:dyDescent="0.35">
      <c r="A1419" s="32">
        <v>1415</v>
      </c>
      <c r="B1419" s="19"/>
      <c r="C1419" s="19"/>
      <c r="D1419" s="19"/>
      <c r="E1419" s="15"/>
      <c r="F1419" s="59"/>
    </row>
    <row r="1420" spans="1:6" x14ac:dyDescent="0.35">
      <c r="A1420" s="32">
        <v>1416</v>
      </c>
      <c r="B1420" s="19"/>
      <c r="C1420" s="19"/>
      <c r="D1420" s="19"/>
      <c r="E1420" s="15"/>
      <c r="F1420" s="59"/>
    </row>
    <row r="1421" spans="1:6" x14ac:dyDescent="0.35">
      <c r="A1421" s="32">
        <v>1417</v>
      </c>
      <c r="B1421" s="19"/>
      <c r="C1421" s="19"/>
      <c r="D1421" s="19"/>
      <c r="E1421" s="15"/>
      <c r="F1421" s="59"/>
    </row>
    <row r="1422" spans="1:6" x14ac:dyDescent="0.35">
      <c r="A1422" s="32">
        <v>1418</v>
      </c>
      <c r="B1422" s="19"/>
      <c r="C1422" s="19"/>
      <c r="D1422" s="19"/>
      <c r="E1422" s="15"/>
      <c r="F1422" s="59"/>
    </row>
    <row r="1423" spans="1:6" x14ac:dyDescent="0.35">
      <c r="A1423" s="32">
        <v>1419</v>
      </c>
      <c r="B1423" s="19"/>
      <c r="C1423" s="19"/>
      <c r="D1423" s="19"/>
      <c r="E1423" s="15"/>
      <c r="F1423" s="59"/>
    </row>
    <row r="1424" spans="1:6" x14ac:dyDescent="0.35">
      <c r="A1424" s="32">
        <v>1420</v>
      </c>
      <c r="B1424" s="19"/>
      <c r="C1424" s="19"/>
      <c r="D1424" s="19"/>
      <c r="E1424" s="15"/>
      <c r="F1424" s="59"/>
    </row>
    <row r="1425" spans="1:6" x14ac:dyDescent="0.35">
      <c r="A1425" s="32">
        <v>1421</v>
      </c>
      <c r="B1425" s="19"/>
      <c r="C1425" s="19"/>
      <c r="D1425" s="19"/>
      <c r="E1425" s="15"/>
      <c r="F1425" s="59"/>
    </row>
    <row r="1426" spans="1:6" x14ac:dyDescent="0.35">
      <c r="A1426" s="32">
        <v>1422</v>
      </c>
      <c r="B1426" s="19"/>
      <c r="C1426" s="19"/>
      <c r="D1426" s="19"/>
      <c r="E1426" s="15"/>
      <c r="F1426" s="59"/>
    </row>
    <row r="1427" spans="1:6" x14ac:dyDescent="0.35">
      <c r="A1427" s="32">
        <v>1423</v>
      </c>
      <c r="B1427" s="19"/>
      <c r="C1427" s="19"/>
      <c r="D1427" s="19"/>
      <c r="E1427" s="15"/>
      <c r="F1427" s="59"/>
    </row>
    <row r="1428" spans="1:6" x14ac:dyDescent="0.35">
      <c r="A1428" s="32">
        <v>1424</v>
      </c>
      <c r="B1428" s="19"/>
      <c r="C1428" s="19"/>
      <c r="D1428" s="19"/>
      <c r="E1428" s="15"/>
      <c r="F1428" s="59"/>
    </row>
    <row r="1429" spans="1:6" x14ac:dyDescent="0.35">
      <c r="A1429" s="32">
        <v>1425</v>
      </c>
      <c r="B1429" s="19"/>
      <c r="C1429" s="19"/>
      <c r="D1429" s="19"/>
      <c r="E1429" s="15"/>
      <c r="F1429" s="59"/>
    </row>
    <row r="1430" spans="1:6" x14ac:dyDescent="0.35">
      <c r="A1430" s="32">
        <v>1426</v>
      </c>
      <c r="B1430" s="19"/>
      <c r="C1430" s="19"/>
      <c r="D1430" s="19"/>
      <c r="E1430" s="15"/>
      <c r="F1430" s="59"/>
    </row>
    <row r="1431" spans="1:6" x14ac:dyDescent="0.35">
      <c r="A1431" s="32">
        <v>1427</v>
      </c>
      <c r="B1431" s="19"/>
      <c r="C1431" s="19"/>
      <c r="D1431" s="19"/>
      <c r="E1431" s="15"/>
      <c r="F1431" s="59"/>
    </row>
    <row r="1432" spans="1:6" x14ac:dyDescent="0.35">
      <c r="A1432" s="32">
        <v>1428</v>
      </c>
      <c r="B1432" s="19"/>
      <c r="C1432" s="19"/>
      <c r="D1432" s="19"/>
      <c r="E1432" s="15"/>
      <c r="F1432" s="59"/>
    </row>
    <row r="1433" spans="1:6" x14ac:dyDescent="0.35">
      <c r="A1433" s="32">
        <v>1429</v>
      </c>
      <c r="B1433" s="19"/>
      <c r="C1433" s="19"/>
      <c r="D1433" s="19"/>
      <c r="E1433" s="15"/>
      <c r="F1433" s="59"/>
    </row>
    <row r="1434" spans="1:6" x14ac:dyDescent="0.35">
      <c r="A1434" s="32">
        <v>1430</v>
      </c>
      <c r="B1434" s="19"/>
      <c r="C1434" s="19"/>
      <c r="D1434" s="19"/>
      <c r="E1434" s="15"/>
      <c r="F1434" s="59"/>
    </row>
    <row r="1435" spans="1:6" x14ac:dyDescent="0.35">
      <c r="A1435" s="32">
        <v>1431</v>
      </c>
      <c r="B1435" s="19"/>
      <c r="C1435" s="19"/>
      <c r="D1435" s="19"/>
      <c r="E1435" s="15"/>
      <c r="F1435" s="59"/>
    </row>
    <row r="1436" spans="1:6" x14ac:dyDescent="0.35">
      <c r="A1436" s="32">
        <v>1432</v>
      </c>
      <c r="B1436" s="19"/>
      <c r="C1436" s="19"/>
      <c r="D1436" s="19"/>
      <c r="E1436" s="15"/>
      <c r="F1436" s="59"/>
    </row>
    <row r="1437" spans="1:6" x14ac:dyDescent="0.35">
      <c r="A1437" s="32">
        <v>1433</v>
      </c>
      <c r="B1437" s="19"/>
      <c r="C1437" s="19"/>
      <c r="D1437" s="19"/>
      <c r="E1437" s="15"/>
      <c r="F1437" s="59"/>
    </row>
    <row r="1438" spans="1:6" x14ac:dyDescent="0.35">
      <c r="A1438" s="32">
        <v>1434</v>
      </c>
      <c r="B1438" s="19"/>
      <c r="C1438" s="19"/>
      <c r="D1438" s="19"/>
      <c r="E1438" s="15"/>
      <c r="F1438" s="59"/>
    </row>
    <row r="1439" spans="1:6" x14ac:dyDescent="0.35">
      <c r="A1439" s="32">
        <v>1435</v>
      </c>
      <c r="B1439" s="19"/>
      <c r="C1439" s="19"/>
      <c r="D1439" s="19"/>
      <c r="E1439" s="15"/>
      <c r="F1439" s="59"/>
    </row>
    <row r="1440" spans="1:6" x14ac:dyDescent="0.35">
      <c r="A1440" s="32">
        <v>1436</v>
      </c>
      <c r="B1440" s="19"/>
      <c r="C1440" s="19"/>
      <c r="D1440" s="19"/>
      <c r="E1440" s="15"/>
      <c r="F1440" s="59"/>
    </row>
    <row r="1441" spans="1:6" x14ac:dyDescent="0.35">
      <c r="A1441" s="32">
        <v>1437</v>
      </c>
      <c r="B1441" s="19"/>
      <c r="C1441" s="19"/>
      <c r="D1441" s="19"/>
      <c r="E1441" s="15"/>
      <c r="F1441" s="59"/>
    </row>
    <row r="1442" spans="1:6" x14ac:dyDescent="0.35">
      <c r="A1442" s="32">
        <v>1438</v>
      </c>
      <c r="B1442" s="19"/>
      <c r="C1442" s="19"/>
      <c r="D1442" s="19"/>
      <c r="E1442" s="15"/>
      <c r="F1442" s="59"/>
    </row>
    <row r="1443" spans="1:6" x14ac:dyDescent="0.35">
      <c r="A1443" s="32">
        <v>1439</v>
      </c>
      <c r="B1443" s="19"/>
      <c r="C1443" s="19"/>
      <c r="D1443" s="19"/>
      <c r="E1443" s="15"/>
      <c r="F1443" s="59"/>
    </row>
    <row r="1444" spans="1:6" x14ac:dyDescent="0.35">
      <c r="A1444" s="32">
        <v>1440</v>
      </c>
      <c r="B1444" s="19"/>
      <c r="C1444" s="19"/>
      <c r="D1444" s="19"/>
      <c r="E1444" s="15"/>
      <c r="F1444" s="59"/>
    </row>
    <row r="1445" spans="1:6" x14ac:dyDescent="0.35">
      <c r="A1445" s="32">
        <v>1441</v>
      </c>
      <c r="B1445" s="19"/>
      <c r="C1445" s="19"/>
      <c r="D1445" s="19"/>
      <c r="E1445" s="15"/>
      <c r="F1445" s="59"/>
    </row>
    <row r="1446" spans="1:6" x14ac:dyDescent="0.35">
      <c r="A1446" s="32">
        <v>1442</v>
      </c>
      <c r="B1446" s="19"/>
      <c r="C1446" s="19"/>
      <c r="D1446" s="19"/>
      <c r="E1446" s="15"/>
      <c r="F1446" s="59"/>
    </row>
    <row r="1447" spans="1:6" x14ac:dyDescent="0.35">
      <c r="A1447" s="32">
        <v>1443</v>
      </c>
      <c r="B1447" s="19"/>
      <c r="C1447" s="19"/>
      <c r="D1447" s="19"/>
      <c r="E1447" s="15"/>
      <c r="F1447" s="59"/>
    </row>
    <row r="1448" spans="1:6" x14ac:dyDescent="0.35">
      <c r="A1448" s="32">
        <v>1444</v>
      </c>
      <c r="B1448" s="19"/>
      <c r="C1448" s="19"/>
      <c r="D1448" s="19"/>
      <c r="E1448" s="15"/>
      <c r="F1448" s="59"/>
    </row>
    <row r="1449" spans="1:6" x14ac:dyDescent="0.35">
      <c r="A1449" s="32">
        <v>1445</v>
      </c>
      <c r="B1449" s="19"/>
      <c r="C1449" s="19"/>
      <c r="D1449" s="19"/>
      <c r="E1449" s="15"/>
      <c r="F1449" s="59"/>
    </row>
    <row r="1450" spans="1:6" x14ac:dyDescent="0.35">
      <c r="A1450" s="32">
        <v>1446</v>
      </c>
      <c r="B1450" s="19"/>
      <c r="C1450" s="19"/>
      <c r="D1450" s="19"/>
      <c r="E1450" s="15"/>
      <c r="F1450" s="59"/>
    </row>
    <row r="1451" spans="1:6" x14ac:dyDescent="0.35">
      <c r="A1451" s="32">
        <v>1447</v>
      </c>
      <c r="B1451" s="19"/>
      <c r="C1451" s="19"/>
      <c r="D1451" s="19"/>
      <c r="E1451" s="15"/>
      <c r="F1451" s="59"/>
    </row>
    <row r="1452" spans="1:6" x14ac:dyDescent="0.35">
      <c r="A1452" s="32">
        <v>1448</v>
      </c>
      <c r="B1452" s="19"/>
      <c r="C1452" s="19"/>
      <c r="D1452" s="19"/>
      <c r="E1452" s="15"/>
      <c r="F1452" s="59"/>
    </row>
    <row r="1453" spans="1:6" x14ac:dyDescent="0.35">
      <c r="A1453" s="32">
        <v>1449</v>
      </c>
      <c r="B1453" s="19"/>
      <c r="C1453" s="19"/>
      <c r="D1453" s="19"/>
      <c r="E1453" s="15"/>
      <c r="F1453" s="59"/>
    </row>
    <row r="1454" spans="1:6" x14ac:dyDescent="0.35">
      <c r="A1454" s="32">
        <v>1450</v>
      </c>
      <c r="B1454" s="19"/>
      <c r="C1454" s="19"/>
      <c r="D1454" s="19"/>
      <c r="E1454" s="15"/>
      <c r="F1454" s="59"/>
    </row>
    <row r="1455" spans="1:6" x14ac:dyDescent="0.35">
      <c r="A1455" s="32">
        <v>1451</v>
      </c>
      <c r="B1455" s="19"/>
      <c r="C1455" s="19"/>
      <c r="D1455" s="19"/>
      <c r="E1455" s="15"/>
      <c r="F1455" s="59"/>
    </row>
    <row r="1456" spans="1:6" x14ac:dyDescent="0.35">
      <c r="A1456" s="32">
        <v>1452</v>
      </c>
      <c r="B1456" s="19"/>
      <c r="C1456" s="19"/>
      <c r="D1456" s="19"/>
      <c r="E1456" s="15"/>
      <c r="F1456" s="59"/>
    </row>
    <row r="1457" spans="1:6" x14ac:dyDescent="0.35">
      <c r="A1457" s="32">
        <v>1453</v>
      </c>
      <c r="B1457" s="19"/>
      <c r="C1457" s="19"/>
      <c r="D1457" s="19"/>
      <c r="E1457" s="15"/>
      <c r="F1457" s="59"/>
    </row>
    <row r="1458" spans="1:6" x14ac:dyDescent="0.35">
      <c r="A1458" s="32">
        <v>1454</v>
      </c>
      <c r="B1458" s="19"/>
      <c r="C1458" s="19"/>
      <c r="D1458" s="19"/>
      <c r="E1458" s="15"/>
      <c r="F1458" s="59"/>
    </row>
    <row r="1459" spans="1:6" x14ac:dyDescent="0.35">
      <c r="A1459" s="32">
        <v>1455</v>
      </c>
      <c r="B1459" s="19"/>
      <c r="C1459" s="19"/>
      <c r="D1459" s="19"/>
      <c r="E1459" s="15"/>
      <c r="F1459" s="59"/>
    </row>
    <row r="1460" spans="1:6" x14ac:dyDescent="0.35">
      <c r="A1460" s="32">
        <v>1456</v>
      </c>
      <c r="B1460" s="19"/>
      <c r="C1460" s="19"/>
      <c r="D1460" s="19"/>
      <c r="E1460" s="15"/>
      <c r="F1460" s="59"/>
    </row>
    <row r="1461" spans="1:6" x14ac:dyDescent="0.35">
      <c r="A1461" s="32">
        <v>1457</v>
      </c>
      <c r="B1461" s="19"/>
      <c r="C1461" s="19"/>
      <c r="D1461" s="19"/>
      <c r="E1461" s="15"/>
      <c r="F1461" s="59"/>
    </row>
    <row r="1462" spans="1:6" x14ac:dyDescent="0.35">
      <c r="A1462" s="32">
        <v>1458</v>
      </c>
      <c r="B1462" s="19"/>
      <c r="C1462" s="19"/>
      <c r="D1462" s="19"/>
      <c r="E1462" s="15"/>
      <c r="F1462" s="59"/>
    </row>
    <row r="1463" spans="1:6" x14ac:dyDescent="0.35">
      <c r="A1463" s="32">
        <v>1459</v>
      </c>
      <c r="B1463" s="19"/>
      <c r="C1463" s="19"/>
      <c r="D1463" s="19"/>
      <c r="E1463" s="15"/>
      <c r="F1463" s="59"/>
    </row>
    <row r="1464" spans="1:6" x14ac:dyDescent="0.35">
      <c r="A1464" s="32">
        <v>1460</v>
      </c>
      <c r="B1464" s="19"/>
      <c r="C1464" s="19"/>
      <c r="D1464" s="19"/>
      <c r="E1464" s="15"/>
      <c r="F1464" s="59"/>
    </row>
    <row r="1465" spans="1:6" x14ac:dyDescent="0.35">
      <c r="A1465" s="32">
        <v>1461</v>
      </c>
      <c r="B1465" s="19"/>
      <c r="C1465" s="19"/>
      <c r="D1465" s="19"/>
      <c r="E1465" s="15"/>
      <c r="F1465" s="59"/>
    </row>
    <row r="1466" spans="1:6" x14ac:dyDescent="0.35">
      <c r="A1466" s="32">
        <v>1462</v>
      </c>
      <c r="B1466" s="19"/>
      <c r="C1466" s="19"/>
      <c r="D1466" s="19"/>
      <c r="E1466" s="15"/>
      <c r="F1466" s="59"/>
    </row>
    <row r="1467" spans="1:6" x14ac:dyDescent="0.35">
      <c r="A1467" s="32">
        <v>1463</v>
      </c>
      <c r="B1467" s="19"/>
      <c r="C1467" s="19"/>
      <c r="D1467" s="19"/>
      <c r="E1467" s="15"/>
      <c r="F1467" s="59"/>
    </row>
    <row r="1468" spans="1:6" x14ac:dyDescent="0.35">
      <c r="A1468" s="32">
        <v>1464</v>
      </c>
      <c r="B1468" s="19"/>
      <c r="C1468" s="19"/>
      <c r="D1468" s="19"/>
      <c r="E1468" s="15"/>
      <c r="F1468" s="59"/>
    </row>
    <row r="1469" spans="1:6" x14ac:dyDescent="0.35">
      <c r="A1469" s="32">
        <v>1465</v>
      </c>
      <c r="B1469" s="19"/>
      <c r="C1469" s="19"/>
      <c r="D1469" s="19"/>
      <c r="E1469" s="15"/>
      <c r="F1469" s="59"/>
    </row>
    <row r="1470" spans="1:6" x14ac:dyDescent="0.35">
      <c r="A1470" s="32">
        <v>1466</v>
      </c>
      <c r="B1470" s="19"/>
      <c r="C1470" s="19"/>
      <c r="D1470" s="19"/>
      <c r="E1470" s="15"/>
      <c r="F1470" s="59"/>
    </row>
    <row r="1471" spans="1:6" x14ac:dyDescent="0.35">
      <c r="A1471" s="32">
        <v>1467</v>
      </c>
      <c r="B1471" s="19"/>
      <c r="C1471" s="19"/>
      <c r="D1471" s="19"/>
      <c r="E1471" s="15"/>
      <c r="F1471" s="59"/>
    </row>
    <row r="1472" spans="1:6" x14ac:dyDescent="0.35">
      <c r="A1472" s="32">
        <v>1468</v>
      </c>
      <c r="B1472" s="19"/>
      <c r="C1472" s="19"/>
      <c r="D1472" s="19"/>
      <c r="E1472" s="15"/>
      <c r="F1472" s="59"/>
    </row>
    <row r="1473" spans="1:6" x14ac:dyDescent="0.35">
      <c r="A1473" s="32">
        <v>1469</v>
      </c>
      <c r="B1473" s="19"/>
      <c r="C1473" s="19"/>
      <c r="D1473" s="19"/>
      <c r="E1473" s="15"/>
      <c r="F1473" s="59"/>
    </row>
    <row r="1474" spans="1:6" x14ac:dyDescent="0.35">
      <c r="A1474" s="32">
        <v>1470</v>
      </c>
      <c r="B1474" s="19"/>
      <c r="C1474" s="19"/>
      <c r="D1474" s="19"/>
      <c r="E1474" s="15"/>
      <c r="F1474" s="59"/>
    </row>
    <row r="1475" spans="1:6" x14ac:dyDescent="0.35">
      <c r="A1475" s="32">
        <v>1471</v>
      </c>
      <c r="B1475" s="19"/>
      <c r="C1475" s="19"/>
      <c r="D1475" s="19"/>
      <c r="E1475" s="15"/>
      <c r="F1475" s="59"/>
    </row>
    <row r="1476" spans="1:6" x14ac:dyDescent="0.35">
      <c r="A1476" s="32">
        <v>1472</v>
      </c>
      <c r="B1476" s="19"/>
      <c r="C1476" s="19"/>
      <c r="D1476" s="19"/>
      <c r="E1476" s="15"/>
      <c r="F1476" s="59"/>
    </row>
    <row r="1477" spans="1:6" x14ac:dyDescent="0.35">
      <c r="A1477" s="32">
        <v>1473</v>
      </c>
      <c r="B1477" s="19"/>
      <c r="C1477" s="19"/>
      <c r="D1477" s="19"/>
      <c r="E1477" s="15"/>
      <c r="F1477" s="59"/>
    </row>
    <row r="1478" spans="1:6" x14ac:dyDescent="0.35">
      <c r="A1478" s="32">
        <v>1474</v>
      </c>
      <c r="B1478" s="19"/>
      <c r="C1478" s="19"/>
      <c r="D1478" s="19"/>
      <c r="E1478" s="15"/>
      <c r="F1478" s="59"/>
    </row>
    <row r="1479" spans="1:6" x14ac:dyDescent="0.35">
      <c r="A1479" s="32">
        <v>1475</v>
      </c>
      <c r="B1479" s="19"/>
      <c r="C1479" s="19"/>
      <c r="D1479" s="19"/>
      <c r="E1479" s="15"/>
      <c r="F1479" s="59"/>
    </row>
    <row r="1480" spans="1:6" x14ac:dyDescent="0.35">
      <c r="A1480" s="32">
        <v>1476</v>
      </c>
      <c r="B1480" s="19"/>
      <c r="C1480" s="19"/>
      <c r="D1480" s="19"/>
      <c r="E1480" s="15"/>
      <c r="F1480" s="59"/>
    </row>
    <row r="1481" spans="1:6" x14ac:dyDescent="0.35">
      <c r="A1481" s="32">
        <v>1477</v>
      </c>
      <c r="B1481" s="19"/>
      <c r="C1481" s="19"/>
      <c r="D1481" s="19"/>
      <c r="E1481" s="15"/>
      <c r="F1481" s="59"/>
    </row>
    <row r="1482" spans="1:6" x14ac:dyDescent="0.35">
      <c r="A1482" s="32">
        <v>1478</v>
      </c>
      <c r="B1482" s="19"/>
      <c r="C1482" s="19"/>
      <c r="D1482" s="19"/>
      <c r="E1482" s="15"/>
      <c r="F1482" s="59"/>
    </row>
    <row r="1483" spans="1:6" x14ac:dyDescent="0.35">
      <c r="A1483" s="32">
        <v>1479</v>
      </c>
      <c r="B1483" s="19"/>
      <c r="C1483" s="19"/>
      <c r="D1483" s="19"/>
      <c r="E1483" s="15"/>
      <c r="F1483" s="59"/>
    </row>
    <row r="1484" spans="1:6" x14ac:dyDescent="0.35">
      <c r="A1484" s="32">
        <v>1480</v>
      </c>
      <c r="B1484" s="19"/>
      <c r="C1484" s="19"/>
      <c r="D1484" s="19"/>
      <c r="E1484" s="15"/>
      <c r="F1484" s="59"/>
    </row>
    <row r="1485" spans="1:6" x14ac:dyDescent="0.35">
      <c r="A1485" s="32">
        <v>1481</v>
      </c>
      <c r="B1485" s="19"/>
      <c r="C1485" s="19"/>
      <c r="D1485" s="19"/>
      <c r="E1485" s="15"/>
      <c r="F1485" s="59"/>
    </row>
    <row r="1486" spans="1:6" x14ac:dyDescent="0.35">
      <c r="A1486" s="32">
        <v>1482</v>
      </c>
      <c r="B1486" s="19"/>
      <c r="C1486" s="19"/>
      <c r="D1486" s="19"/>
      <c r="E1486" s="15"/>
      <c r="F1486" s="59"/>
    </row>
    <row r="1487" spans="1:6" x14ac:dyDescent="0.35">
      <c r="A1487" s="32">
        <v>1483</v>
      </c>
      <c r="B1487" s="19"/>
      <c r="C1487" s="19"/>
      <c r="D1487" s="19"/>
      <c r="E1487" s="15"/>
      <c r="F1487" s="59"/>
    </row>
    <row r="1488" spans="1:6" x14ac:dyDescent="0.35">
      <c r="A1488" s="32">
        <v>1484</v>
      </c>
      <c r="B1488" s="19"/>
      <c r="C1488" s="19"/>
      <c r="D1488" s="19"/>
      <c r="E1488" s="15"/>
      <c r="F1488" s="59"/>
    </row>
    <row r="1489" spans="1:6" x14ac:dyDescent="0.35">
      <c r="A1489" s="32">
        <v>1485</v>
      </c>
      <c r="B1489" s="19"/>
      <c r="C1489" s="19"/>
      <c r="D1489" s="19"/>
      <c r="E1489" s="15"/>
      <c r="F1489" s="59"/>
    </row>
    <row r="1490" spans="1:6" x14ac:dyDescent="0.35">
      <c r="A1490" s="32">
        <v>1486</v>
      </c>
      <c r="B1490" s="19"/>
      <c r="C1490" s="19"/>
      <c r="D1490" s="19"/>
      <c r="E1490" s="15"/>
      <c r="F1490" s="59"/>
    </row>
    <row r="1491" spans="1:6" x14ac:dyDescent="0.35">
      <c r="A1491" s="32">
        <v>1487</v>
      </c>
      <c r="B1491" s="19"/>
      <c r="C1491" s="19"/>
      <c r="D1491" s="19"/>
      <c r="E1491" s="15"/>
      <c r="F1491" s="59"/>
    </row>
    <row r="1492" spans="1:6" x14ac:dyDescent="0.35">
      <c r="A1492" s="32">
        <v>1488</v>
      </c>
      <c r="B1492" s="19"/>
      <c r="C1492" s="19"/>
      <c r="D1492" s="19"/>
      <c r="E1492" s="15"/>
      <c r="F1492" s="59"/>
    </row>
    <row r="1493" spans="1:6" x14ac:dyDescent="0.35">
      <c r="A1493" s="32">
        <v>1489</v>
      </c>
      <c r="B1493" s="19"/>
      <c r="C1493" s="19"/>
      <c r="D1493" s="19"/>
      <c r="E1493" s="15"/>
      <c r="F1493" s="59"/>
    </row>
    <row r="1494" spans="1:6" x14ac:dyDescent="0.35">
      <c r="A1494" s="32">
        <v>1490</v>
      </c>
      <c r="B1494" s="19"/>
      <c r="C1494" s="19"/>
      <c r="D1494" s="19"/>
      <c r="E1494" s="15"/>
      <c r="F1494" s="59"/>
    </row>
    <row r="1495" spans="1:6" x14ac:dyDescent="0.35">
      <c r="A1495" s="32">
        <v>1491</v>
      </c>
      <c r="B1495" s="19"/>
      <c r="C1495" s="19"/>
      <c r="D1495" s="19"/>
      <c r="E1495" s="15"/>
      <c r="F1495" s="59"/>
    </row>
    <row r="1496" spans="1:6" x14ac:dyDescent="0.35">
      <c r="A1496" s="32">
        <v>1492</v>
      </c>
      <c r="B1496" s="19"/>
      <c r="C1496" s="19"/>
      <c r="D1496" s="19"/>
      <c r="E1496" s="15"/>
      <c r="F1496" s="59"/>
    </row>
    <row r="1497" spans="1:6" x14ac:dyDescent="0.35">
      <c r="A1497" s="32">
        <v>1493</v>
      </c>
      <c r="B1497" s="19"/>
      <c r="C1497" s="19"/>
      <c r="D1497" s="19"/>
      <c r="E1497" s="15"/>
      <c r="F1497" s="59"/>
    </row>
    <row r="1498" spans="1:6" x14ac:dyDescent="0.35">
      <c r="A1498" s="32">
        <v>1494</v>
      </c>
      <c r="B1498" s="19"/>
      <c r="C1498" s="19"/>
      <c r="D1498" s="19"/>
      <c r="E1498" s="15"/>
      <c r="F1498" s="59"/>
    </row>
    <row r="1499" spans="1:6" x14ac:dyDescent="0.35">
      <c r="A1499" s="32">
        <v>1495</v>
      </c>
      <c r="B1499" s="19"/>
      <c r="C1499" s="19"/>
      <c r="D1499" s="19"/>
      <c r="E1499" s="15"/>
      <c r="F1499" s="59"/>
    </row>
    <row r="1500" spans="1:6" x14ac:dyDescent="0.35">
      <c r="A1500" s="32">
        <v>1496</v>
      </c>
      <c r="B1500" s="19"/>
      <c r="C1500" s="19"/>
      <c r="D1500" s="19"/>
      <c r="E1500" s="15"/>
      <c r="F1500" s="59"/>
    </row>
    <row r="1501" spans="1:6" x14ac:dyDescent="0.35">
      <c r="A1501" s="32">
        <v>1497</v>
      </c>
      <c r="B1501" s="19"/>
      <c r="C1501" s="19"/>
      <c r="D1501" s="19"/>
      <c r="E1501" s="15"/>
      <c r="F1501" s="59"/>
    </row>
    <row r="1502" spans="1:6" x14ac:dyDescent="0.35">
      <c r="A1502" s="32">
        <v>1498</v>
      </c>
      <c r="B1502" s="19"/>
      <c r="C1502" s="19"/>
      <c r="D1502" s="19"/>
      <c r="E1502" s="15"/>
      <c r="F1502" s="59"/>
    </row>
    <row r="1503" spans="1:6" x14ac:dyDescent="0.35">
      <c r="A1503" s="32">
        <v>1499</v>
      </c>
      <c r="B1503" s="19"/>
      <c r="C1503" s="19"/>
      <c r="D1503" s="19"/>
      <c r="E1503" s="15"/>
      <c r="F1503" s="59"/>
    </row>
    <row r="1504" spans="1:6" x14ac:dyDescent="0.35">
      <c r="A1504" s="32">
        <v>1500</v>
      </c>
      <c r="B1504" s="19"/>
      <c r="C1504" s="19"/>
      <c r="D1504" s="19"/>
      <c r="E1504" s="15"/>
      <c r="F1504" s="59"/>
    </row>
    <row r="1505" spans="1:6" x14ac:dyDescent="0.35">
      <c r="A1505" s="32">
        <v>1501</v>
      </c>
      <c r="B1505" s="19"/>
      <c r="C1505" s="19"/>
      <c r="D1505" s="19"/>
      <c r="E1505" s="15"/>
      <c r="F1505" s="59"/>
    </row>
    <row r="1506" spans="1:6" x14ac:dyDescent="0.35">
      <c r="A1506" s="32">
        <v>1502</v>
      </c>
      <c r="B1506" s="19"/>
      <c r="C1506" s="19"/>
      <c r="D1506" s="19"/>
      <c r="E1506" s="15"/>
      <c r="F1506" s="59"/>
    </row>
    <row r="1507" spans="1:6" x14ac:dyDescent="0.35">
      <c r="A1507" s="32">
        <v>1503</v>
      </c>
      <c r="B1507" s="19"/>
      <c r="C1507" s="19"/>
      <c r="D1507" s="19"/>
      <c r="E1507" s="15"/>
      <c r="F1507" s="59"/>
    </row>
    <row r="1508" spans="1:6" x14ac:dyDescent="0.35">
      <c r="A1508" s="32">
        <v>1504</v>
      </c>
      <c r="B1508" s="19"/>
      <c r="C1508" s="19"/>
      <c r="D1508" s="19"/>
      <c r="E1508" s="15"/>
      <c r="F1508" s="59"/>
    </row>
    <row r="1509" spans="1:6" x14ac:dyDescent="0.35">
      <c r="A1509" s="32">
        <v>1505</v>
      </c>
      <c r="B1509" s="19"/>
      <c r="C1509" s="19"/>
      <c r="D1509" s="19"/>
      <c r="E1509" s="15"/>
      <c r="F1509" s="59"/>
    </row>
    <row r="1510" spans="1:6" x14ac:dyDescent="0.35">
      <c r="A1510" s="32">
        <v>1506</v>
      </c>
      <c r="B1510" s="19"/>
      <c r="C1510" s="19"/>
      <c r="D1510" s="19"/>
      <c r="E1510" s="15"/>
      <c r="F1510" s="59"/>
    </row>
    <row r="1511" spans="1:6" x14ac:dyDescent="0.35">
      <c r="A1511" s="32">
        <v>1507</v>
      </c>
      <c r="B1511" s="19"/>
      <c r="C1511" s="19"/>
      <c r="D1511" s="19"/>
      <c r="E1511" s="15"/>
      <c r="F1511" s="59"/>
    </row>
    <row r="1512" spans="1:6" x14ac:dyDescent="0.35">
      <c r="A1512" s="32">
        <v>1508</v>
      </c>
      <c r="B1512" s="19"/>
      <c r="C1512" s="19"/>
      <c r="D1512" s="19"/>
      <c r="E1512" s="15"/>
      <c r="F1512" s="59"/>
    </row>
    <row r="1513" spans="1:6" x14ac:dyDescent="0.35">
      <c r="A1513" s="32">
        <v>1509</v>
      </c>
      <c r="B1513" s="19"/>
      <c r="C1513" s="19"/>
      <c r="D1513" s="19"/>
      <c r="E1513" s="15"/>
      <c r="F1513" s="59"/>
    </row>
    <row r="1514" spans="1:6" x14ac:dyDescent="0.35">
      <c r="A1514" s="32">
        <v>1510</v>
      </c>
      <c r="B1514" s="19"/>
      <c r="C1514" s="19"/>
      <c r="D1514" s="19"/>
      <c r="E1514" s="15"/>
      <c r="F1514" s="59"/>
    </row>
    <row r="1515" spans="1:6" x14ac:dyDescent="0.35">
      <c r="A1515" s="32">
        <v>1511</v>
      </c>
      <c r="B1515" s="19"/>
      <c r="C1515" s="19"/>
      <c r="D1515" s="19"/>
      <c r="E1515" s="15"/>
      <c r="F1515" s="59"/>
    </row>
    <row r="1516" spans="1:6" x14ac:dyDescent="0.35">
      <c r="A1516" s="32">
        <v>1512</v>
      </c>
      <c r="B1516" s="19"/>
      <c r="C1516" s="19"/>
      <c r="D1516" s="19"/>
      <c r="E1516" s="15"/>
      <c r="F1516" s="59"/>
    </row>
    <row r="1517" spans="1:6" x14ac:dyDescent="0.35">
      <c r="A1517" s="32">
        <v>1513</v>
      </c>
      <c r="B1517" s="19"/>
      <c r="C1517" s="19"/>
      <c r="D1517" s="19"/>
      <c r="E1517" s="15"/>
      <c r="F1517" s="59"/>
    </row>
    <row r="1518" spans="1:6" x14ac:dyDescent="0.35">
      <c r="A1518" s="32">
        <v>1514</v>
      </c>
      <c r="B1518" s="19"/>
      <c r="C1518" s="19"/>
      <c r="D1518" s="19"/>
      <c r="E1518" s="15"/>
      <c r="F1518" s="59"/>
    </row>
    <row r="1519" spans="1:6" x14ac:dyDescent="0.35">
      <c r="A1519" s="32">
        <v>1515</v>
      </c>
      <c r="B1519" s="19"/>
      <c r="C1519" s="19"/>
      <c r="D1519" s="19"/>
      <c r="E1519" s="15"/>
      <c r="F1519" s="59"/>
    </row>
    <row r="1520" spans="1:6" x14ac:dyDescent="0.35">
      <c r="A1520" s="32">
        <v>1516</v>
      </c>
      <c r="B1520" s="19"/>
      <c r="C1520" s="19"/>
      <c r="D1520" s="19"/>
      <c r="E1520" s="15"/>
      <c r="F1520" s="59"/>
    </row>
    <row r="1521" spans="1:6" x14ac:dyDescent="0.35">
      <c r="A1521" s="32">
        <v>1517</v>
      </c>
      <c r="B1521" s="19"/>
      <c r="C1521" s="19"/>
      <c r="D1521" s="19"/>
      <c r="E1521" s="15"/>
      <c r="F1521" s="59"/>
    </row>
    <row r="1522" spans="1:6" x14ac:dyDescent="0.35">
      <c r="A1522" s="32">
        <v>1518</v>
      </c>
      <c r="B1522" s="19"/>
      <c r="C1522" s="19"/>
      <c r="D1522" s="19"/>
      <c r="E1522" s="15"/>
      <c r="F1522" s="59"/>
    </row>
    <row r="1523" spans="1:6" x14ac:dyDescent="0.35">
      <c r="A1523" s="32">
        <v>1519</v>
      </c>
      <c r="B1523" s="19"/>
      <c r="C1523" s="19"/>
      <c r="D1523" s="19"/>
      <c r="E1523" s="15"/>
      <c r="F1523" s="59"/>
    </row>
    <row r="1524" spans="1:6" x14ac:dyDescent="0.35">
      <c r="A1524" s="32">
        <v>1520</v>
      </c>
      <c r="B1524" s="19"/>
      <c r="C1524" s="19"/>
      <c r="D1524" s="19"/>
      <c r="E1524" s="15"/>
      <c r="F1524" s="59"/>
    </row>
    <row r="1525" spans="1:6" x14ac:dyDescent="0.35">
      <c r="A1525" s="32">
        <v>1521</v>
      </c>
      <c r="B1525" s="19"/>
      <c r="C1525" s="19"/>
      <c r="D1525" s="19"/>
      <c r="E1525" s="15"/>
      <c r="F1525" s="59"/>
    </row>
    <row r="1526" spans="1:6" x14ac:dyDescent="0.35">
      <c r="A1526" s="32">
        <v>1522</v>
      </c>
      <c r="B1526" s="19"/>
      <c r="C1526" s="19"/>
      <c r="D1526" s="19"/>
      <c r="E1526" s="15"/>
      <c r="F1526" s="59"/>
    </row>
    <row r="1527" spans="1:6" x14ac:dyDescent="0.35">
      <c r="A1527" s="32">
        <v>1523</v>
      </c>
      <c r="B1527" s="19"/>
      <c r="C1527" s="19"/>
      <c r="D1527" s="19"/>
      <c r="E1527" s="15"/>
      <c r="F1527" s="59"/>
    </row>
    <row r="1528" spans="1:6" x14ac:dyDescent="0.35">
      <c r="A1528" s="32">
        <v>1524</v>
      </c>
      <c r="B1528" s="19"/>
      <c r="C1528" s="19"/>
      <c r="D1528" s="19"/>
      <c r="E1528" s="15"/>
      <c r="F1528" s="59"/>
    </row>
    <row r="1529" spans="1:6" x14ac:dyDescent="0.35">
      <c r="A1529" s="32">
        <v>1525</v>
      </c>
      <c r="B1529" s="19"/>
      <c r="C1529" s="19"/>
      <c r="D1529" s="19"/>
      <c r="E1529" s="15"/>
      <c r="F1529" s="59"/>
    </row>
    <row r="1530" spans="1:6" x14ac:dyDescent="0.35">
      <c r="A1530" s="32">
        <v>1526</v>
      </c>
      <c r="B1530" s="19"/>
      <c r="C1530" s="19"/>
      <c r="D1530" s="19"/>
      <c r="E1530" s="15"/>
      <c r="F1530" s="59"/>
    </row>
    <row r="1531" spans="1:6" x14ac:dyDescent="0.35">
      <c r="A1531" s="32">
        <v>1527</v>
      </c>
      <c r="B1531" s="19"/>
      <c r="C1531" s="19"/>
      <c r="D1531" s="19"/>
      <c r="E1531" s="15"/>
      <c r="F1531" s="59"/>
    </row>
    <row r="1532" spans="1:6" x14ac:dyDescent="0.35">
      <c r="A1532" s="32">
        <v>1528</v>
      </c>
      <c r="B1532" s="19"/>
      <c r="C1532" s="19"/>
      <c r="D1532" s="19"/>
      <c r="E1532" s="15"/>
      <c r="F1532" s="59"/>
    </row>
    <row r="1533" spans="1:6" x14ac:dyDescent="0.35">
      <c r="A1533" s="32">
        <v>1529</v>
      </c>
      <c r="B1533" s="19"/>
      <c r="C1533" s="19"/>
      <c r="D1533" s="19"/>
      <c r="E1533" s="15"/>
      <c r="F1533" s="59"/>
    </row>
    <row r="1534" spans="1:6" x14ac:dyDescent="0.35">
      <c r="A1534" s="32">
        <v>1530</v>
      </c>
      <c r="B1534" s="19"/>
      <c r="C1534" s="19"/>
      <c r="D1534" s="19"/>
      <c r="E1534" s="15"/>
      <c r="F1534" s="59"/>
    </row>
    <row r="1535" spans="1:6" x14ac:dyDescent="0.35">
      <c r="A1535" s="32">
        <v>1531</v>
      </c>
      <c r="B1535" s="19"/>
      <c r="C1535" s="19"/>
      <c r="D1535" s="19"/>
      <c r="E1535" s="15"/>
      <c r="F1535" s="59"/>
    </row>
    <row r="1536" spans="1:6" x14ac:dyDescent="0.35">
      <c r="A1536" s="32">
        <v>1532</v>
      </c>
      <c r="B1536" s="19"/>
      <c r="C1536" s="19"/>
      <c r="D1536" s="19"/>
      <c r="E1536" s="15"/>
      <c r="F1536" s="59"/>
    </row>
    <row r="1537" spans="1:6" x14ac:dyDescent="0.35">
      <c r="A1537" s="32">
        <v>1533</v>
      </c>
      <c r="B1537" s="19"/>
      <c r="C1537" s="19"/>
      <c r="D1537" s="19"/>
      <c r="E1537" s="15"/>
      <c r="F1537" s="59"/>
    </row>
    <row r="1538" spans="1:6" x14ac:dyDescent="0.35">
      <c r="A1538" s="32">
        <v>1534</v>
      </c>
      <c r="B1538" s="19"/>
      <c r="C1538" s="19"/>
      <c r="D1538" s="19"/>
      <c r="E1538" s="15"/>
      <c r="F1538" s="59"/>
    </row>
    <row r="1539" spans="1:6" x14ac:dyDescent="0.35">
      <c r="A1539" s="32">
        <v>1535</v>
      </c>
      <c r="B1539" s="19"/>
      <c r="C1539" s="19"/>
      <c r="D1539" s="19"/>
      <c r="E1539" s="15"/>
      <c r="F1539" s="59"/>
    </row>
    <row r="1540" spans="1:6" x14ac:dyDescent="0.35">
      <c r="A1540" s="32">
        <v>1536</v>
      </c>
      <c r="B1540" s="19"/>
      <c r="C1540" s="19"/>
      <c r="D1540" s="19"/>
      <c r="E1540" s="15"/>
      <c r="F1540" s="59"/>
    </row>
    <row r="1541" spans="1:6" x14ac:dyDescent="0.35">
      <c r="A1541" s="32">
        <v>1537</v>
      </c>
      <c r="B1541" s="19"/>
      <c r="C1541" s="19"/>
      <c r="D1541" s="19"/>
      <c r="E1541" s="15"/>
      <c r="F1541" s="59"/>
    </row>
    <row r="1542" spans="1:6" x14ac:dyDescent="0.35">
      <c r="A1542" s="32">
        <v>1538</v>
      </c>
      <c r="B1542" s="19"/>
      <c r="C1542" s="19"/>
      <c r="D1542" s="19"/>
      <c r="E1542" s="15"/>
      <c r="F1542" s="59"/>
    </row>
    <row r="1543" spans="1:6" x14ac:dyDescent="0.35">
      <c r="A1543" s="32">
        <v>1539</v>
      </c>
      <c r="B1543" s="19"/>
      <c r="C1543" s="19"/>
      <c r="D1543" s="19"/>
      <c r="E1543" s="15"/>
      <c r="F1543" s="59"/>
    </row>
    <row r="1544" spans="1:6" x14ac:dyDescent="0.35">
      <c r="A1544" s="32">
        <v>1540</v>
      </c>
      <c r="B1544" s="19"/>
      <c r="C1544" s="19"/>
      <c r="D1544" s="19"/>
      <c r="E1544" s="15"/>
      <c r="F1544" s="59"/>
    </row>
    <row r="1545" spans="1:6" x14ac:dyDescent="0.35">
      <c r="A1545" s="32">
        <v>1541</v>
      </c>
      <c r="B1545" s="19"/>
      <c r="C1545" s="19"/>
      <c r="D1545" s="19"/>
      <c r="E1545" s="15"/>
      <c r="F1545" s="59"/>
    </row>
    <row r="1546" spans="1:6" x14ac:dyDescent="0.35">
      <c r="A1546" s="32">
        <v>1542</v>
      </c>
      <c r="B1546" s="19"/>
      <c r="C1546" s="19"/>
      <c r="D1546" s="19"/>
      <c r="E1546" s="15"/>
      <c r="F1546" s="59"/>
    </row>
    <row r="1547" spans="1:6" x14ac:dyDescent="0.35">
      <c r="A1547" s="32">
        <v>1543</v>
      </c>
      <c r="B1547" s="19"/>
      <c r="C1547" s="19"/>
      <c r="D1547" s="19"/>
      <c r="E1547" s="15"/>
      <c r="F1547" s="59"/>
    </row>
    <row r="1548" spans="1:6" x14ac:dyDescent="0.35">
      <c r="A1548" s="32">
        <v>1544</v>
      </c>
      <c r="B1548" s="19"/>
      <c r="C1548" s="19"/>
      <c r="D1548" s="19"/>
      <c r="E1548" s="15"/>
      <c r="F1548" s="59"/>
    </row>
    <row r="1549" spans="1:6" x14ac:dyDescent="0.35">
      <c r="A1549" s="32">
        <v>1545</v>
      </c>
      <c r="B1549" s="19"/>
      <c r="C1549" s="19"/>
      <c r="D1549" s="19"/>
      <c r="E1549" s="15"/>
      <c r="F1549" s="59"/>
    </row>
    <row r="1550" spans="1:6" x14ac:dyDescent="0.35">
      <c r="A1550" s="32">
        <v>1546</v>
      </c>
      <c r="B1550" s="19"/>
      <c r="C1550" s="19"/>
      <c r="D1550" s="19"/>
      <c r="E1550" s="15"/>
      <c r="F1550" s="59"/>
    </row>
    <row r="1551" spans="1:6" x14ac:dyDescent="0.35">
      <c r="A1551" s="32">
        <v>1547</v>
      </c>
      <c r="B1551" s="19"/>
      <c r="C1551" s="19"/>
      <c r="D1551" s="19"/>
      <c r="E1551" s="15"/>
      <c r="F1551" s="59"/>
    </row>
    <row r="1552" spans="1:6" x14ac:dyDescent="0.35">
      <c r="A1552" s="32">
        <v>1548</v>
      </c>
      <c r="B1552" s="19"/>
      <c r="C1552" s="19"/>
      <c r="D1552" s="19"/>
      <c r="E1552" s="15"/>
      <c r="F1552" s="59"/>
    </row>
    <row r="1553" spans="1:6" x14ac:dyDescent="0.35">
      <c r="A1553" s="32">
        <v>1549</v>
      </c>
      <c r="B1553" s="19"/>
      <c r="C1553" s="19"/>
      <c r="D1553" s="19"/>
      <c r="E1553" s="15"/>
      <c r="F1553" s="59"/>
    </row>
    <row r="1554" spans="1:6" x14ac:dyDescent="0.35">
      <c r="A1554" s="32">
        <v>1550</v>
      </c>
      <c r="B1554" s="19"/>
      <c r="C1554" s="19"/>
      <c r="D1554" s="19"/>
      <c r="E1554" s="15"/>
      <c r="F1554" s="59"/>
    </row>
    <row r="1555" spans="1:6" x14ac:dyDescent="0.35">
      <c r="A1555" s="32">
        <v>1551</v>
      </c>
      <c r="B1555" s="19"/>
      <c r="C1555" s="19"/>
      <c r="D1555" s="19"/>
      <c r="E1555" s="15"/>
      <c r="F1555" s="59"/>
    </row>
    <row r="1556" spans="1:6" x14ac:dyDescent="0.35">
      <c r="A1556" s="32">
        <v>1552</v>
      </c>
      <c r="B1556" s="19"/>
      <c r="C1556" s="19"/>
      <c r="D1556" s="19"/>
      <c r="E1556" s="15"/>
      <c r="F1556" s="59"/>
    </row>
    <row r="1557" spans="1:6" x14ac:dyDescent="0.35">
      <c r="A1557" s="32">
        <v>1553</v>
      </c>
      <c r="B1557" s="19"/>
      <c r="C1557" s="19"/>
      <c r="D1557" s="19"/>
      <c r="E1557" s="15"/>
      <c r="F1557" s="59"/>
    </row>
    <row r="1558" spans="1:6" x14ac:dyDescent="0.35">
      <c r="A1558" s="32">
        <v>1554</v>
      </c>
      <c r="B1558" s="19"/>
      <c r="C1558" s="19"/>
      <c r="D1558" s="19"/>
      <c r="E1558" s="15"/>
      <c r="F1558" s="59"/>
    </row>
    <row r="1559" spans="1:6" x14ac:dyDescent="0.35">
      <c r="A1559" s="32">
        <v>1555</v>
      </c>
      <c r="B1559" s="19"/>
      <c r="C1559" s="19"/>
      <c r="D1559" s="19"/>
      <c r="E1559" s="15"/>
      <c r="F1559" s="59"/>
    </row>
    <row r="1560" spans="1:6" x14ac:dyDescent="0.35">
      <c r="A1560" s="32">
        <v>1556</v>
      </c>
      <c r="B1560" s="19"/>
      <c r="C1560" s="19"/>
      <c r="D1560" s="19"/>
      <c r="E1560" s="15"/>
      <c r="F1560" s="59"/>
    </row>
    <row r="1561" spans="1:6" x14ac:dyDescent="0.35">
      <c r="A1561" s="32">
        <v>1557</v>
      </c>
      <c r="B1561" s="19"/>
      <c r="C1561" s="19"/>
      <c r="D1561" s="19"/>
      <c r="E1561" s="15"/>
      <c r="F1561" s="59"/>
    </row>
    <row r="1562" spans="1:6" x14ac:dyDescent="0.35">
      <c r="A1562" s="32">
        <v>1558</v>
      </c>
      <c r="B1562" s="19"/>
      <c r="C1562" s="19"/>
      <c r="D1562" s="19"/>
      <c r="E1562" s="15"/>
      <c r="F1562" s="59"/>
    </row>
    <row r="1563" spans="1:6" x14ac:dyDescent="0.35">
      <c r="A1563" s="32">
        <v>1559</v>
      </c>
      <c r="B1563" s="19"/>
      <c r="C1563" s="19"/>
      <c r="D1563" s="19"/>
      <c r="E1563" s="15"/>
      <c r="F1563" s="59"/>
    </row>
    <row r="1564" spans="1:6" x14ac:dyDescent="0.35">
      <c r="A1564" s="32">
        <v>1560</v>
      </c>
      <c r="B1564" s="19"/>
      <c r="C1564" s="19"/>
      <c r="D1564" s="19"/>
      <c r="E1564" s="15"/>
      <c r="F1564" s="59"/>
    </row>
    <row r="1565" spans="1:6" x14ac:dyDescent="0.35">
      <c r="A1565" s="32">
        <v>1561</v>
      </c>
      <c r="B1565" s="19"/>
      <c r="C1565" s="19"/>
      <c r="D1565" s="19"/>
      <c r="E1565" s="15"/>
      <c r="F1565" s="59"/>
    </row>
    <row r="1566" spans="1:6" x14ac:dyDescent="0.35">
      <c r="A1566" s="32">
        <v>1562</v>
      </c>
      <c r="B1566" s="19"/>
      <c r="C1566" s="19"/>
      <c r="D1566" s="19"/>
      <c r="E1566" s="15"/>
      <c r="F1566" s="59"/>
    </row>
    <row r="1567" spans="1:6" x14ac:dyDescent="0.35">
      <c r="A1567" s="32">
        <v>1563</v>
      </c>
      <c r="B1567" s="19"/>
      <c r="C1567" s="19"/>
      <c r="D1567" s="19"/>
      <c r="E1567" s="15"/>
      <c r="F1567" s="59"/>
    </row>
    <row r="1568" spans="1:6" x14ac:dyDescent="0.35">
      <c r="A1568" s="32">
        <v>1564</v>
      </c>
      <c r="B1568" s="19"/>
      <c r="C1568" s="19"/>
      <c r="D1568" s="19"/>
      <c r="E1568" s="15"/>
      <c r="F1568" s="59"/>
    </row>
    <row r="1569" spans="1:6" x14ac:dyDescent="0.35">
      <c r="A1569" s="32">
        <v>1565</v>
      </c>
      <c r="B1569" s="19"/>
      <c r="C1569" s="19"/>
      <c r="D1569" s="19"/>
      <c r="E1569" s="15"/>
      <c r="F1569" s="59"/>
    </row>
    <row r="1570" spans="1:6" x14ac:dyDescent="0.35">
      <c r="A1570" s="32">
        <v>1566</v>
      </c>
      <c r="B1570" s="19"/>
      <c r="C1570" s="19"/>
      <c r="D1570" s="19"/>
      <c r="E1570" s="15"/>
      <c r="F1570" s="59"/>
    </row>
    <row r="1571" spans="1:6" x14ac:dyDescent="0.35">
      <c r="A1571" s="32">
        <v>1567</v>
      </c>
      <c r="B1571" s="19"/>
      <c r="C1571" s="19"/>
      <c r="D1571" s="19"/>
      <c r="E1571" s="15"/>
      <c r="F1571" s="59"/>
    </row>
    <row r="1572" spans="1:6" x14ac:dyDescent="0.35">
      <c r="A1572" s="32">
        <v>1568</v>
      </c>
      <c r="B1572" s="19"/>
      <c r="C1572" s="19"/>
      <c r="D1572" s="19"/>
      <c r="E1572" s="15"/>
      <c r="F1572" s="59"/>
    </row>
    <row r="1573" spans="1:6" x14ac:dyDescent="0.35">
      <c r="A1573" s="32">
        <v>1569</v>
      </c>
      <c r="B1573" s="19"/>
      <c r="C1573" s="19"/>
      <c r="D1573" s="19"/>
      <c r="E1573" s="15"/>
      <c r="F1573" s="59"/>
    </row>
    <row r="1574" spans="1:6" x14ac:dyDescent="0.35">
      <c r="A1574" s="32">
        <v>1570</v>
      </c>
      <c r="B1574" s="19"/>
      <c r="C1574" s="19"/>
      <c r="D1574" s="19"/>
      <c r="E1574" s="15"/>
      <c r="F1574" s="59"/>
    </row>
    <row r="1575" spans="1:6" x14ac:dyDescent="0.35">
      <c r="A1575" s="32">
        <v>1571</v>
      </c>
      <c r="B1575" s="19"/>
      <c r="C1575" s="19"/>
      <c r="D1575" s="19"/>
      <c r="E1575" s="15"/>
      <c r="F1575" s="59"/>
    </row>
    <row r="1576" spans="1:6" x14ac:dyDescent="0.35">
      <c r="A1576" s="32">
        <v>1572</v>
      </c>
      <c r="B1576" s="19"/>
      <c r="C1576" s="19"/>
      <c r="D1576" s="19"/>
      <c r="E1576" s="15"/>
      <c r="F1576" s="59"/>
    </row>
    <row r="1577" spans="1:6" x14ac:dyDescent="0.35">
      <c r="A1577" s="32">
        <v>1573</v>
      </c>
      <c r="B1577" s="19"/>
      <c r="C1577" s="19"/>
      <c r="D1577" s="19"/>
      <c r="E1577" s="15"/>
      <c r="F1577" s="59"/>
    </row>
    <row r="1578" spans="1:6" x14ac:dyDescent="0.35">
      <c r="A1578" s="32">
        <v>1574</v>
      </c>
      <c r="B1578" s="19"/>
      <c r="C1578" s="19"/>
      <c r="D1578" s="19"/>
      <c r="E1578" s="15"/>
      <c r="F1578" s="59"/>
    </row>
    <row r="1579" spans="1:6" x14ac:dyDescent="0.35">
      <c r="A1579" s="32">
        <v>1575</v>
      </c>
      <c r="B1579" s="19"/>
      <c r="C1579" s="19"/>
      <c r="D1579" s="19"/>
      <c r="E1579" s="15"/>
      <c r="F1579" s="59"/>
    </row>
    <row r="1580" spans="1:6" x14ac:dyDescent="0.35">
      <c r="A1580" s="32">
        <v>1576</v>
      </c>
      <c r="B1580" s="19"/>
      <c r="C1580" s="19"/>
      <c r="D1580" s="19"/>
      <c r="E1580" s="15"/>
      <c r="F1580" s="59"/>
    </row>
    <row r="1581" spans="1:6" x14ac:dyDescent="0.35">
      <c r="A1581" s="32">
        <v>1577</v>
      </c>
      <c r="B1581" s="19"/>
      <c r="C1581" s="19"/>
      <c r="D1581" s="19"/>
      <c r="E1581" s="15"/>
      <c r="F1581" s="59"/>
    </row>
    <row r="1582" spans="1:6" x14ac:dyDescent="0.35">
      <c r="A1582" s="32">
        <v>1578</v>
      </c>
      <c r="B1582" s="19"/>
      <c r="C1582" s="19"/>
      <c r="D1582" s="19"/>
      <c r="E1582" s="15"/>
      <c r="F1582" s="59"/>
    </row>
    <row r="1583" spans="1:6" x14ac:dyDescent="0.35">
      <c r="A1583" s="32">
        <v>1579</v>
      </c>
      <c r="B1583" s="19"/>
      <c r="C1583" s="19"/>
      <c r="D1583" s="19"/>
      <c r="E1583" s="15"/>
      <c r="F1583" s="59"/>
    </row>
    <row r="1584" spans="1:6" x14ac:dyDescent="0.35">
      <c r="A1584" s="32">
        <v>1580</v>
      </c>
      <c r="B1584" s="19"/>
      <c r="C1584" s="19"/>
      <c r="D1584" s="19"/>
      <c r="E1584" s="15"/>
      <c r="F1584" s="59"/>
    </row>
    <row r="1585" spans="1:6" x14ac:dyDescent="0.35">
      <c r="A1585" s="32">
        <v>1581</v>
      </c>
      <c r="B1585" s="19"/>
      <c r="C1585" s="19"/>
      <c r="D1585" s="19"/>
      <c r="E1585" s="15"/>
      <c r="F1585" s="59"/>
    </row>
    <row r="1586" spans="1:6" x14ac:dyDescent="0.35">
      <c r="A1586" s="32">
        <v>1582</v>
      </c>
      <c r="B1586" s="19"/>
      <c r="C1586" s="19"/>
      <c r="D1586" s="19"/>
      <c r="E1586" s="15"/>
      <c r="F1586" s="59"/>
    </row>
    <row r="1587" spans="1:6" x14ac:dyDescent="0.35">
      <c r="A1587" s="32">
        <v>1583</v>
      </c>
      <c r="B1587" s="19"/>
      <c r="C1587" s="19"/>
      <c r="D1587" s="19"/>
      <c r="E1587" s="15"/>
      <c r="F1587" s="59"/>
    </row>
    <row r="1588" spans="1:6" x14ac:dyDescent="0.35">
      <c r="A1588" s="32">
        <v>1584</v>
      </c>
      <c r="B1588" s="19"/>
      <c r="C1588" s="19"/>
      <c r="D1588" s="19"/>
      <c r="E1588" s="15"/>
      <c r="F1588" s="59"/>
    </row>
    <row r="1589" spans="1:6" x14ac:dyDescent="0.35">
      <c r="A1589" s="32">
        <v>1585</v>
      </c>
      <c r="B1589" s="19"/>
      <c r="C1589" s="19"/>
      <c r="D1589" s="19"/>
      <c r="E1589" s="15"/>
      <c r="F1589" s="59"/>
    </row>
    <row r="1590" spans="1:6" x14ac:dyDescent="0.35">
      <c r="A1590" s="32">
        <v>1586</v>
      </c>
      <c r="B1590" s="19"/>
      <c r="C1590" s="19"/>
      <c r="D1590" s="19"/>
      <c r="E1590" s="15"/>
      <c r="F1590" s="59"/>
    </row>
    <row r="1591" spans="1:6" x14ac:dyDescent="0.35">
      <c r="A1591" s="32">
        <v>1587</v>
      </c>
      <c r="B1591" s="19"/>
      <c r="C1591" s="19"/>
      <c r="D1591" s="19"/>
      <c r="E1591" s="15"/>
      <c r="F1591" s="59"/>
    </row>
    <row r="1592" spans="1:6" x14ac:dyDescent="0.35">
      <c r="A1592" s="32">
        <v>1588</v>
      </c>
      <c r="B1592" s="19"/>
      <c r="C1592" s="19"/>
      <c r="D1592" s="19"/>
      <c r="E1592" s="15"/>
      <c r="F1592" s="59"/>
    </row>
    <row r="1593" spans="1:6" x14ac:dyDescent="0.35">
      <c r="A1593" s="32">
        <v>1589</v>
      </c>
      <c r="B1593" s="19"/>
      <c r="C1593" s="19"/>
      <c r="D1593" s="19"/>
      <c r="E1593" s="15"/>
      <c r="F1593" s="59"/>
    </row>
    <row r="1594" spans="1:6" x14ac:dyDescent="0.35">
      <c r="A1594" s="32">
        <v>1590</v>
      </c>
      <c r="B1594" s="19"/>
      <c r="C1594" s="19"/>
      <c r="D1594" s="19"/>
      <c r="E1594" s="15"/>
      <c r="F1594" s="59"/>
    </row>
    <row r="1595" spans="1:6" x14ac:dyDescent="0.35">
      <c r="A1595" s="32">
        <v>1591</v>
      </c>
      <c r="B1595" s="19"/>
      <c r="C1595" s="19"/>
      <c r="D1595" s="19"/>
      <c r="E1595" s="15"/>
      <c r="F1595" s="59"/>
    </row>
    <row r="1596" spans="1:6" x14ac:dyDescent="0.35">
      <c r="A1596" s="32">
        <v>1592</v>
      </c>
      <c r="B1596" s="19"/>
      <c r="C1596" s="19"/>
      <c r="D1596" s="19"/>
      <c r="E1596" s="15"/>
      <c r="F1596" s="59"/>
    </row>
    <row r="1597" spans="1:6" x14ac:dyDescent="0.35">
      <c r="A1597" s="32">
        <v>1593</v>
      </c>
      <c r="B1597" s="19"/>
      <c r="C1597" s="19"/>
      <c r="D1597" s="19"/>
      <c r="E1597" s="15"/>
      <c r="F1597" s="59"/>
    </row>
    <row r="1598" spans="1:6" x14ac:dyDescent="0.35">
      <c r="A1598" s="32">
        <v>1594</v>
      </c>
      <c r="B1598" s="19"/>
      <c r="C1598" s="19"/>
      <c r="D1598" s="19"/>
      <c r="E1598" s="15"/>
      <c r="F1598" s="59"/>
    </row>
    <row r="1599" spans="1:6" x14ac:dyDescent="0.35">
      <c r="A1599" s="32">
        <v>1595</v>
      </c>
      <c r="B1599" s="19"/>
      <c r="C1599" s="19"/>
      <c r="D1599" s="19"/>
      <c r="E1599" s="15"/>
      <c r="F1599" s="59"/>
    </row>
    <row r="1600" spans="1:6" x14ac:dyDescent="0.35">
      <c r="A1600" s="32">
        <v>1596</v>
      </c>
      <c r="B1600" s="19"/>
      <c r="C1600" s="19"/>
      <c r="D1600" s="19"/>
      <c r="E1600" s="15"/>
      <c r="F1600" s="59"/>
    </row>
    <row r="1601" spans="1:6" x14ac:dyDescent="0.35">
      <c r="A1601" s="32">
        <v>1597</v>
      </c>
      <c r="B1601" s="19"/>
      <c r="C1601" s="19"/>
      <c r="D1601" s="19"/>
      <c r="E1601" s="15"/>
      <c r="F1601" s="59"/>
    </row>
    <row r="1602" spans="1:6" x14ac:dyDescent="0.35">
      <c r="A1602" s="32">
        <v>1598</v>
      </c>
      <c r="B1602" s="19"/>
      <c r="C1602" s="19"/>
      <c r="D1602" s="19"/>
      <c r="E1602" s="15"/>
      <c r="F1602" s="59"/>
    </row>
    <row r="1603" spans="1:6" x14ac:dyDescent="0.35">
      <c r="A1603" s="32">
        <v>1599</v>
      </c>
      <c r="B1603" s="19"/>
      <c r="C1603" s="19"/>
      <c r="D1603" s="19"/>
      <c r="E1603" s="15"/>
      <c r="F1603" s="59"/>
    </row>
    <row r="1604" spans="1:6" x14ac:dyDescent="0.35">
      <c r="A1604" s="32">
        <v>1600</v>
      </c>
      <c r="B1604" s="19"/>
      <c r="C1604" s="19"/>
      <c r="D1604" s="19"/>
      <c r="E1604" s="15"/>
      <c r="F1604" s="59"/>
    </row>
    <row r="1605" spans="1:6" x14ac:dyDescent="0.35">
      <c r="A1605" s="32">
        <v>1601</v>
      </c>
      <c r="B1605" s="19"/>
      <c r="C1605" s="19"/>
      <c r="D1605" s="19"/>
      <c r="E1605" s="15"/>
      <c r="F1605" s="59"/>
    </row>
    <row r="1606" spans="1:6" x14ac:dyDescent="0.35">
      <c r="A1606" s="32">
        <v>1602</v>
      </c>
      <c r="B1606" s="19"/>
      <c r="C1606" s="19"/>
      <c r="D1606" s="19"/>
      <c r="E1606" s="15"/>
      <c r="F1606" s="59"/>
    </row>
    <row r="1607" spans="1:6" x14ac:dyDescent="0.35">
      <c r="A1607" s="32">
        <v>1603</v>
      </c>
      <c r="B1607" s="19"/>
      <c r="C1607" s="19"/>
      <c r="D1607" s="19"/>
      <c r="E1607" s="15"/>
      <c r="F1607" s="59"/>
    </row>
    <row r="1608" spans="1:6" x14ac:dyDescent="0.35">
      <c r="A1608" s="32">
        <v>1604</v>
      </c>
      <c r="B1608" s="19"/>
      <c r="C1608" s="19"/>
      <c r="D1608" s="19"/>
      <c r="E1608" s="15"/>
      <c r="F1608" s="59"/>
    </row>
    <row r="1609" spans="1:6" x14ac:dyDescent="0.35">
      <c r="A1609" s="32">
        <v>1605</v>
      </c>
      <c r="B1609" s="19"/>
      <c r="C1609" s="19"/>
      <c r="D1609" s="19"/>
      <c r="E1609" s="15"/>
      <c r="F1609" s="59"/>
    </row>
    <row r="1610" spans="1:6" x14ac:dyDescent="0.35">
      <c r="A1610" s="32">
        <v>1606</v>
      </c>
      <c r="B1610" s="19"/>
      <c r="C1610" s="19"/>
      <c r="D1610" s="19"/>
      <c r="E1610" s="15"/>
      <c r="F1610" s="59"/>
    </row>
    <row r="1611" spans="1:6" x14ac:dyDescent="0.35">
      <c r="A1611" s="32">
        <v>1607</v>
      </c>
      <c r="B1611" s="19"/>
      <c r="C1611" s="19"/>
      <c r="D1611" s="19"/>
      <c r="E1611" s="15"/>
      <c r="F1611" s="59"/>
    </row>
    <row r="1612" spans="1:6" x14ac:dyDescent="0.35">
      <c r="A1612" s="32">
        <v>1608</v>
      </c>
      <c r="B1612" s="19"/>
      <c r="C1612" s="19"/>
      <c r="D1612" s="19"/>
      <c r="E1612" s="15"/>
      <c r="F1612" s="59"/>
    </row>
    <row r="1613" spans="1:6" x14ac:dyDescent="0.35">
      <c r="A1613" s="32">
        <v>1609</v>
      </c>
      <c r="B1613" s="19"/>
      <c r="C1613" s="19"/>
      <c r="D1613" s="19"/>
      <c r="E1613" s="15"/>
      <c r="F1613" s="59"/>
    </row>
    <row r="1614" spans="1:6" x14ac:dyDescent="0.35">
      <c r="A1614" s="32">
        <v>1610</v>
      </c>
      <c r="B1614" s="19"/>
      <c r="C1614" s="19"/>
      <c r="D1614" s="19"/>
      <c r="E1614" s="15"/>
      <c r="F1614" s="59"/>
    </row>
    <row r="1615" spans="1:6" x14ac:dyDescent="0.35">
      <c r="A1615" s="32">
        <v>1611</v>
      </c>
      <c r="B1615" s="19"/>
      <c r="C1615" s="19"/>
      <c r="D1615" s="19"/>
      <c r="E1615" s="15"/>
      <c r="F1615" s="59"/>
    </row>
    <row r="1616" spans="1:6" x14ac:dyDescent="0.35">
      <c r="A1616" s="32">
        <v>1612</v>
      </c>
      <c r="B1616" s="19"/>
      <c r="C1616" s="19"/>
      <c r="D1616" s="19"/>
      <c r="E1616" s="15"/>
      <c r="F1616" s="59"/>
    </row>
    <row r="1617" spans="1:6" x14ac:dyDescent="0.35">
      <c r="A1617" s="32">
        <v>1613</v>
      </c>
      <c r="B1617" s="19"/>
      <c r="C1617" s="19"/>
      <c r="D1617" s="19"/>
      <c r="E1617" s="15"/>
      <c r="F1617" s="59"/>
    </row>
    <row r="1618" spans="1:6" x14ac:dyDescent="0.35">
      <c r="A1618" s="32">
        <v>1614</v>
      </c>
      <c r="B1618" s="19"/>
      <c r="C1618" s="19"/>
      <c r="D1618" s="19"/>
      <c r="E1618" s="15"/>
      <c r="F1618" s="59"/>
    </row>
    <row r="1619" spans="1:6" x14ac:dyDescent="0.35">
      <c r="A1619" s="32">
        <v>1615</v>
      </c>
      <c r="B1619" s="19"/>
      <c r="C1619" s="19"/>
      <c r="D1619" s="19"/>
      <c r="E1619" s="15"/>
      <c r="F1619" s="59"/>
    </row>
    <row r="1620" spans="1:6" x14ac:dyDescent="0.35">
      <c r="A1620" s="32">
        <v>1616</v>
      </c>
      <c r="B1620" s="19"/>
      <c r="C1620" s="19"/>
      <c r="D1620" s="19"/>
      <c r="E1620" s="15"/>
      <c r="F1620" s="59"/>
    </row>
    <row r="1621" spans="1:6" x14ac:dyDescent="0.35">
      <c r="A1621" s="32">
        <v>1617</v>
      </c>
      <c r="B1621" s="19"/>
      <c r="C1621" s="19"/>
      <c r="D1621" s="19"/>
      <c r="E1621" s="15"/>
      <c r="F1621" s="59"/>
    </row>
    <row r="1622" spans="1:6" x14ac:dyDescent="0.35">
      <c r="A1622" s="32">
        <v>1618</v>
      </c>
      <c r="B1622" s="19"/>
      <c r="C1622" s="19"/>
      <c r="D1622" s="19"/>
      <c r="E1622" s="15"/>
      <c r="F1622" s="59"/>
    </row>
    <row r="1623" spans="1:6" x14ac:dyDescent="0.35">
      <c r="A1623" s="32">
        <v>1619</v>
      </c>
      <c r="B1623" s="19"/>
      <c r="C1623" s="19"/>
      <c r="D1623" s="19"/>
      <c r="E1623" s="15"/>
      <c r="F1623" s="59"/>
    </row>
    <row r="1624" spans="1:6" x14ac:dyDescent="0.35">
      <c r="A1624" s="32">
        <v>1620</v>
      </c>
      <c r="B1624" s="19"/>
      <c r="C1624" s="19"/>
      <c r="D1624" s="19"/>
      <c r="E1624" s="15"/>
      <c r="F1624" s="59"/>
    </row>
    <row r="1625" spans="1:6" x14ac:dyDescent="0.35">
      <c r="A1625" s="32">
        <v>1621</v>
      </c>
      <c r="B1625" s="19"/>
      <c r="C1625" s="19"/>
      <c r="D1625" s="19"/>
      <c r="E1625" s="15"/>
      <c r="F1625" s="59"/>
    </row>
    <row r="1626" spans="1:6" x14ac:dyDescent="0.35">
      <c r="A1626" s="32">
        <v>1622</v>
      </c>
      <c r="B1626" s="19"/>
      <c r="C1626" s="19"/>
      <c r="D1626" s="19"/>
      <c r="E1626" s="15"/>
      <c r="F1626" s="59"/>
    </row>
    <row r="1627" spans="1:6" x14ac:dyDescent="0.35">
      <c r="A1627" s="32">
        <v>1623</v>
      </c>
      <c r="B1627" s="19"/>
      <c r="C1627" s="19"/>
      <c r="D1627" s="19"/>
      <c r="E1627" s="15"/>
      <c r="F1627" s="59"/>
    </row>
    <row r="1628" spans="1:6" x14ac:dyDescent="0.35">
      <c r="A1628" s="32">
        <v>1624</v>
      </c>
      <c r="B1628" s="19"/>
      <c r="C1628" s="19"/>
      <c r="D1628" s="19"/>
      <c r="E1628" s="15"/>
      <c r="F1628" s="59"/>
    </row>
    <row r="1629" spans="1:6" x14ac:dyDescent="0.35">
      <c r="A1629" s="32">
        <v>1625</v>
      </c>
      <c r="B1629" s="19"/>
      <c r="C1629" s="19"/>
      <c r="D1629" s="19"/>
      <c r="E1629" s="15"/>
      <c r="F1629" s="59"/>
    </row>
    <row r="1630" spans="1:6" x14ac:dyDescent="0.35">
      <c r="A1630" s="32">
        <v>1626</v>
      </c>
      <c r="B1630" s="19"/>
      <c r="C1630" s="19"/>
      <c r="D1630" s="19"/>
      <c r="E1630" s="15"/>
      <c r="F1630" s="59"/>
    </row>
    <row r="1631" spans="1:6" x14ac:dyDescent="0.35">
      <c r="A1631" s="32">
        <v>1627</v>
      </c>
      <c r="B1631" s="19"/>
      <c r="C1631" s="19"/>
      <c r="D1631" s="19"/>
      <c r="E1631" s="15"/>
      <c r="F1631" s="59"/>
    </row>
    <row r="1632" spans="1:6" x14ac:dyDescent="0.35">
      <c r="A1632" s="32">
        <v>1628</v>
      </c>
      <c r="B1632" s="19"/>
      <c r="C1632" s="19"/>
      <c r="D1632" s="19"/>
      <c r="E1632" s="15"/>
      <c r="F1632" s="59"/>
    </row>
    <row r="1633" spans="1:6" x14ac:dyDescent="0.35">
      <c r="A1633" s="32">
        <v>1629</v>
      </c>
      <c r="B1633" s="19"/>
      <c r="C1633" s="19"/>
      <c r="D1633" s="19"/>
      <c r="E1633" s="15"/>
      <c r="F1633" s="59"/>
    </row>
    <row r="1634" spans="1:6" x14ac:dyDescent="0.35">
      <c r="A1634" s="32">
        <v>1630</v>
      </c>
      <c r="B1634" s="19"/>
      <c r="C1634" s="19"/>
      <c r="D1634" s="19"/>
      <c r="E1634" s="15"/>
      <c r="F1634" s="59"/>
    </row>
    <row r="1635" spans="1:6" x14ac:dyDescent="0.35">
      <c r="A1635" s="32">
        <v>1631</v>
      </c>
      <c r="B1635" s="19"/>
      <c r="C1635" s="19"/>
      <c r="D1635" s="19"/>
      <c r="E1635" s="15"/>
      <c r="F1635" s="59"/>
    </row>
    <row r="1636" spans="1:6" x14ac:dyDescent="0.35">
      <c r="A1636" s="32">
        <v>1632</v>
      </c>
      <c r="B1636" s="19"/>
      <c r="C1636" s="19"/>
      <c r="D1636" s="19"/>
      <c r="E1636" s="15"/>
      <c r="F1636" s="59"/>
    </row>
    <row r="1637" spans="1:6" x14ac:dyDescent="0.35">
      <c r="A1637" s="32">
        <v>1633</v>
      </c>
      <c r="B1637" s="19"/>
      <c r="C1637" s="19"/>
      <c r="D1637" s="19"/>
      <c r="E1637" s="15"/>
      <c r="F1637" s="59"/>
    </row>
    <row r="1638" spans="1:6" x14ac:dyDescent="0.35">
      <c r="A1638" s="32">
        <v>1634</v>
      </c>
      <c r="B1638" s="19"/>
      <c r="C1638" s="19"/>
      <c r="D1638" s="19"/>
      <c r="E1638" s="15"/>
      <c r="F1638" s="59"/>
    </row>
    <row r="1639" spans="1:6" x14ac:dyDescent="0.35">
      <c r="A1639" s="32">
        <v>1635</v>
      </c>
      <c r="B1639" s="19"/>
      <c r="C1639" s="19"/>
      <c r="D1639" s="19"/>
      <c r="E1639" s="15"/>
      <c r="F1639" s="59"/>
    </row>
    <row r="1640" spans="1:6" x14ac:dyDescent="0.35">
      <c r="A1640" s="32">
        <v>1636</v>
      </c>
      <c r="B1640" s="19"/>
      <c r="C1640" s="19"/>
      <c r="D1640" s="19"/>
      <c r="E1640" s="15"/>
      <c r="F1640" s="59"/>
    </row>
    <row r="1641" spans="1:6" x14ac:dyDescent="0.35">
      <c r="A1641" s="32">
        <v>1637</v>
      </c>
      <c r="B1641" s="19"/>
      <c r="C1641" s="19"/>
      <c r="D1641" s="19"/>
      <c r="E1641" s="15"/>
      <c r="F1641" s="59"/>
    </row>
    <row r="1642" spans="1:6" x14ac:dyDescent="0.35">
      <c r="A1642" s="32">
        <v>1638</v>
      </c>
      <c r="B1642" s="19"/>
      <c r="C1642" s="19"/>
      <c r="D1642" s="19"/>
      <c r="E1642" s="15"/>
      <c r="F1642" s="59"/>
    </row>
    <row r="1643" spans="1:6" x14ac:dyDescent="0.35">
      <c r="A1643" s="32">
        <v>1639</v>
      </c>
      <c r="B1643" s="19"/>
      <c r="C1643" s="19"/>
      <c r="D1643" s="19"/>
      <c r="E1643" s="15"/>
      <c r="F1643" s="59"/>
    </row>
    <row r="1644" spans="1:6" x14ac:dyDescent="0.35">
      <c r="A1644" s="32">
        <v>1640</v>
      </c>
      <c r="B1644" s="19"/>
      <c r="C1644" s="19"/>
      <c r="D1644" s="19"/>
      <c r="E1644" s="15"/>
      <c r="F1644" s="59"/>
    </row>
    <row r="1645" spans="1:6" x14ac:dyDescent="0.35">
      <c r="A1645" s="32">
        <v>1641</v>
      </c>
      <c r="B1645" s="19"/>
      <c r="C1645" s="19"/>
      <c r="D1645" s="19"/>
      <c r="E1645" s="15"/>
      <c r="F1645" s="59"/>
    </row>
    <row r="1646" spans="1:6" x14ac:dyDescent="0.35">
      <c r="A1646" s="32">
        <v>1642</v>
      </c>
      <c r="B1646" s="19"/>
      <c r="C1646" s="19"/>
      <c r="D1646" s="19"/>
      <c r="E1646" s="15"/>
      <c r="F1646" s="59"/>
    </row>
    <row r="1647" spans="1:6" x14ac:dyDescent="0.35">
      <c r="A1647" s="32">
        <v>1643</v>
      </c>
      <c r="B1647" s="19"/>
      <c r="C1647" s="19"/>
      <c r="D1647" s="19"/>
      <c r="E1647" s="15"/>
      <c r="F1647" s="59"/>
    </row>
    <row r="1648" spans="1:6" x14ac:dyDescent="0.35">
      <c r="A1648" s="32">
        <v>1644</v>
      </c>
      <c r="B1648" s="19"/>
      <c r="C1648" s="19"/>
      <c r="D1648" s="19"/>
      <c r="E1648" s="15"/>
      <c r="F1648" s="59"/>
    </row>
    <row r="1649" spans="1:6" x14ac:dyDescent="0.35">
      <c r="A1649" s="32">
        <v>1645</v>
      </c>
      <c r="B1649" s="19"/>
      <c r="C1649" s="19"/>
      <c r="D1649" s="19"/>
      <c r="E1649" s="15"/>
      <c r="F1649" s="59"/>
    </row>
    <row r="1650" spans="1:6" x14ac:dyDescent="0.35">
      <c r="A1650" s="32">
        <v>1646</v>
      </c>
      <c r="B1650" s="19"/>
      <c r="C1650" s="19"/>
      <c r="D1650" s="19"/>
      <c r="E1650" s="15"/>
      <c r="F1650" s="59"/>
    </row>
    <row r="1651" spans="1:6" x14ac:dyDescent="0.35">
      <c r="A1651" s="32">
        <v>1647</v>
      </c>
      <c r="B1651" s="19"/>
      <c r="C1651" s="19"/>
      <c r="D1651" s="19"/>
      <c r="E1651" s="15"/>
      <c r="F1651" s="59"/>
    </row>
    <row r="1652" spans="1:6" x14ac:dyDescent="0.35">
      <c r="A1652" s="32">
        <v>1648</v>
      </c>
      <c r="B1652" s="19"/>
      <c r="C1652" s="19"/>
      <c r="D1652" s="19"/>
      <c r="E1652" s="15"/>
      <c r="F1652" s="59"/>
    </row>
    <row r="1653" spans="1:6" x14ac:dyDescent="0.35">
      <c r="A1653" s="32">
        <v>1649</v>
      </c>
      <c r="B1653" s="19"/>
      <c r="C1653" s="19"/>
      <c r="D1653" s="19"/>
      <c r="E1653" s="15"/>
      <c r="F1653" s="59"/>
    </row>
    <row r="1654" spans="1:6" x14ac:dyDescent="0.35">
      <c r="A1654" s="32">
        <v>1650</v>
      </c>
      <c r="B1654" s="19"/>
      <c r="C1654" s="19"/>
      <c r="D1654" s="19"/>
      <c r="E1654" s="15"/>
      <c r="F1654" s="59"/>
    </row>
    <row r="1655" spans="1:6" x14ac:dyDescent="0.35">
      <c r="A1655" s="32">
        <v>1651</v>
      </c>
      <c r="B1655" s="19"/>
      <c r="C1655" s="19"/>
      <c r="D1655" s="19"/>
      <c r="E1655" s="15"/>
      <c r="F1655" s="59"/>
    </row>
    <row r="1656" spans="1:6" x14ac:dyDescent="0.35">
      <c r="A1656" s="32">
        <v>1652</v>
      </c>
      <c r="B1656" s="19"/>
      <c r="C1656" s="19"/>
      <c r="D1656" s="19"/>
      <c r="E1656" s="15"/>
      <c r="F1656" s="59"/>
    </row>
    <row r="1657" spans="1:6" x14ac:dyDescent="0.35">
      <c r="A1657" s="32">
        <v>1653</v>
      </c>
      <c r="B1657" s="19"/>
      <c r="C1657" s="19"/>
      <c r="D1657" s="19"/>
      <c r="E1657" s="15"/>
      <c r="F1657" s="59"/>
    </row>
    <row r="1658" spans="1:6" x14ac:dyDescent="0.35">
      <c r="A1658" s="32">
        <v>1654</v>
      </c>
      <c r="B1658" s="19"/>
      <c r="C1658" s="19"/>
      <c r="D1658" s="19"/>
      <c r="E1658" s="15"/>
      <c r="F1658" s="59"/>
    </row>
    <row r="1659" spans="1:6" x14ac:dyDescent="0.35">
      <c r="A1659" s="32">
        <v>1655</v>
      </c>
      <c r="B1659" s="19"/>
      <c r="C1659" s="19"/>
      <c r="D1659" s="19"/>
      <c r="E1659" s="15"/>
      <c r="F1659" s="59"/>
    </row>
    <row r="1660" spans="1:6" x14ac:dyDescent="0.35">
      <c r="A1660" s="32">
        <v>1656</v>
      </c>
      <c r="B1660" s="19"/>
      <c r="C1660" s="19"/>
      <c r="D1660" s="19"/>
      <c r="E1660" s="15"/>
      <c r="F1660" s="59"/>
    </row>
    <row r="1661" spans="1:6" x14ac:dyDescent="0.35">
      <c r="A1661" s="32">
        <v>1657</v>
      </c>
      <c r="B1661" s="19"/>
      <c r="C1661" s="19"/>
      <c r="D1661" s="19"/>
      <c r="E1661" s="15"/>
      <c r="F1661" s="59"/>
    </row>
    <row r="1662" spans="1:6" x14ac:dyDescent="0.35">
      <c r="A1662" s="32">
        <v>1658</v>
      </c>
      <c r="B1662" s="19"/>
      <c r="C1662" s="19"/>
      <c r="D1662" s="19"/>
      <c r="E1662" s="15"/>
      <c r="F1662" s="59"/>
    </row>
    <row r="1663" spans="1:6" x14ac:dyDescent="0.35">
      <c r="A1663" s="32">
        <v>1659</v>
      </c>
      <c r="B1663" s="19"/>
      <c r="C1663" s="19"/>
      <c r="D1663" s="19"/>
      <c r="E1663" s="15"/>
      <c r="F1663" s="59"/>
    </row>
    <row r="1664" spans="1:6" x14ac:dyDescent="0.35">
      <c r="A1664" s="32">
        <v>1660</v>
      </c>
      <c r="B1664" s="19"/>
      <c r="C1664" s="19"/>
      <c r="D1664" s="19"/>
      <c r="E1664" s="15"/>
      <c r="F1664" s="59"/>
    </row>
    <row r="1665" spans="1:6" x14ac:dyDescent="0.35">
      <c r="A1665" s="32">
        <v>1661</v>
      </c>
      <c r="B1665" s="19"/>
      <c r="C1665" s="19"/>
      <c r="D1665" s="19"/>
      <c r="E1665" s="15"/>
      <c r="F1665" s="59"/>
    </row>
    <row r="1666" spans="1:6" x14ac:dyDescent="0.35">
      <c r="A1666" s="32">
        <v>1662</v>
      </c>
      <c r="B1666" s="19"/>
      <c r="C1666" s="19"/>
      <c r="D1666" s="19"/>
      <c r="E1666" s="15"/>
      <c r="F1666" s="59"/>
    </row>
    <row r="1667" spans="1:6" x14ac:dyDescent="0.35">
      <c r="A1667" s="32">
        <v>1663</v>
      </c>
      <c r="B1667" s="19"/>
      <c r="C1667" s="19"/>
      <c r="D1667" s="19"/>
      <c r="E1667" s="15"/>
      <c r="F1667" s="59"/>
    </row>
    <row r="1668" spans="1:6" x14ac:dyDescent="0.35">
      <c r="A1668" s="32">
        <v>1664</v>
      </c>
      <c r="B1668" s="19"/>
      <c r="C1668" s="19"/>
      <c r="D1668" s="19"/>
      <c r="E1668" s="15"/>
      <c r="F1668" s="59"/>
    </row>
    <row r="1669" spans="1:6" x14ac:dyDescent="0.35">
      <c r="A1669" s="32">
        <v>1665</v>
      </c>
      <c r="B1669" s="19"/>
      <c r="C1669" s="19"/>
      <c r="D1669" s="19"/>
      <c r="E1669" s="15"/>
      <c r="F1669" s="59"/>
    </row>
    <row r="1670" spans="1:6" x14ac:dyDescent="0.35">
      <c r="A1670" s="32">
        <v>1666</v>
      </c>
      <c r="B1670" s="19"/>
      <c r="C1670" s="19"/>
      <c r="D1670" s="19"/>
      <c r="E1670" s="15"/>
      <c r="F1670" s="59"/>
    </row>
    <row r="1671" spans="1:6" x14ac:dyDescent="0.35">
      <c r="A1671" s="32">
        <v>1667</v>
      </c>
      <c r="B1671" s="19"/>
      <c r="C1671" s="19"/>
      <c r="D1671" s="19"/>
      <c r="E1671" s="15"/>
      <c r="F1671" s="59"/>
    </row>
    <row r="1672" spans="1:6" x14ac:dyDescent="0.35">
      <c r="A1672" s="32">
        <v>1668</v>
      </c>
      <c r="B1672" s="19"/>
      <c r="C1672" s="19"/>
      <c r="D1672" s="19"/>
      <c r="E1672" s="15"/>
      <c r="F1672" s="59"/>
    </row>
    <row r="1673" spans="1:6" x14ac:dyDescent="0.35">
      <c r="A1673" s="32">
        <v>1669</v>
      </c>
      <c r="B1673" s="19"/>
      <c r="C1673" s="19"/>
      <c r="D1673" s="19"/>
      <c r="E1673" s="15"/>
      <c r="F1673" s="59"/>
    </row>
    <row r="1674" spans="1:6" x14ac:dyDescent="0.35">
      <c r="A1674" s="32">
        <v>1670</v>
      </c>
      <c r="B1674" s="19"/>
      <c r="C1674" s="19"/>
      <c r="D1674" s="19"/>
      <c r="E1674" s="15"/>
      <c r="F1674" s="59"/>
    </row>
    <row r="1675" spans="1:6" x14ac:dyDescent="0.35">
      <c r="A1675" s="32">
        <v>1671</v>
      </c>
      <c r="B1675" s="19"/>
      <c r="C1675" s="19"/>
      <c r="D1675" s="19"/>
      <c r="E1675" s="15"/>
      <c r="F1675" s="59"/>
    </row>
    <row r="1676" spans="1:6" x14ac:dyDescent="0.35">
      <c r="A1676" s="32">
        <v>1672</v>
      </c>
      <c r="B1676" s="19"/>
      <c r="C1676" s="19"/>
      <c r="D1676" s="19"/>
      <c r="E1676" s="15"/>
      <c r="F1676" s="59"/>
    </row>
    <row r="1677" spans="1:6" x14ac:dyDescent="0.35">
      <c r="A1677" s="32">
        <v>1673</v>
      </c>
      <c r="B1677" s="19"/>
      <c r="C1677" s="19"/>
      <c r="D1677" s="19"/>
      <c r="E1677" s="15"/>
      <c r="F1677" s="59"/>
    </row>
    <row r="1678" spans="1:6" x14ac:dyDescent="0.35">
      <c r="A1678" s="32">
        <v>1674</v>
      </c>
      <c r="B1678" s="19"/>
      <c r="C1678" s="19"/>
      <c r="D1678" s="19"/>
      <c r="E1678" s="15"/>
      <c r="F1678" s="59"/>
    </row>
    <row r="1679" spans="1:6" x14ac:dyDescent="0.35">
      <c r="A1679" s="32">
        <v>1675</v>
      </c>
      <c r="B1679" s="19"/>
      <c r="C1679" s="19"/>
      <c r="D1679" s="19"/>
      <c r="E1679" s="15"/>
      <c r="F1679" s="59"/>
    </row>
    <row r="1680" spans="1:6" x14ac:dyDescent="0.35">
      <c r="A1680" s="32">
        <v>1676</v>
      </c>
      <c r="B1680" s="19"/>
      <c r="C1680" s="19"/>
      <c r="D1680" s="19"/>
      <c r="E1680" s="15"/>
      <c r="F1680" s="59"/>
    </row>
    <row r="1681" spans="1:6" x14ac:dyDescent="0.35">
      <c r="A1681" s="32">
        <v>1677</v>
      </c>
      <c r="B1681" s="19"/>
      <c r="C1681" s="19"/>
      <c r="D1681" s="19"/>
      <c r="E1681" s="15"/>
      <c r="F1681" s="59"/>
    </row>
    <row r="1682" spans="1:6" x14ac:dyDescent="0.35">
      <c r="A1682" s="32">
        <v>1678</v>
      </c>
      <c r="B1682" s="19"/>
      <c r="C1682" s="19"/>
      <c r="D1682" s="19"/>
      <c r="E1682" s="15"/>
      <c r="F1682" s="59"/>
    </row>
    <row r="1683" spans="1:6" x14ac:dyDescent="0.35">
      <c r="A1683" s="32">
        <v>1679</v>
      </c>
      <c r="B1683" s="19"/>
      <c r="C1683" s="19"/>
      <c r="D1683" s="19"/>
      <c r="E1683" s="15"/>
      <c r="F1683" s="59"/>
    </row>
    <row r="1684" spans="1:6" x14ac:dyDescent="0.35">
      <c r="A1684" s="32">
        <v>1680</v>
      </c>
      <c r="B1684" s="19"/>
      <c r="C1684" s="19"/>
      <c r="D1684" s="19"/>
      <c r="E1684" s="15"/>
      <c r="F1684" s="59"/>
    </row>
    <row r="1685" spans="1:6" x14ac:dyDescent="0.35">
      <c r="A1685" s="32">
        <v>1681</v>
      </c>
      <c r="B1685" s="19"/>
      <c r="C1685" s="19"/>
      <c r="D1685" s="19"/>
      <c r="E1685" s="15"/>
      <c r="F1685" s="59"/>
    </row>
    <row r="1686" spans="1:6" x14ac:dyDescent="0.35">
      <c r="A1686" s="32">
        <v>1682</v>
      </c>
      <c r="B1686" s="19"/>
      <c r="C1686" s="19"/>
      <c r="D1686" s="19"/>
      <c r="E1686" s="15"/>
      <c r="F1686" s="59"/>
    </row>
    <row r="1687" spans="1:6" x14ac:dyDescent="0.35">
      <c r="A1687" s="32">
        <v>1683</v>
      </c>
      <c r="B1687" s="19"/>
      <c r="C1687" s="19"/>
      <c r="D1687" s="19"/>
      <c r="E1687" s="15"/>
      <c r="F1687" s="59"/>
    </row>
    <row r="1688" spans="1:6" x14ac:dyDescent="0.35">
      <c r="A1688" s="32">
        <v>1684</v>
      </c>
      <c r="B1688" s="19"/>
      <c r="C1688" s="19"/>
      <c r="D1688" s="19"/>
      <c r="E1688" s="15"/>
      <c r="F1688" s="59"/>
    </row>
    <row r="1689" spans="1:6" x14ac:dyDescent="0.35">
      <c r="A1689" s="32">
        <v>1685</v>
      </c>
      <c r="B1689" s="19"/>
      <c r="C1689" s="19"/>
      <c r="D1689" s="19"/>
      <c r="E1689" s="15"/>
      <c r="F1689" s="59"/>
    </row>
    <row r="1690" spans="1:6" x14ac:dyDescent="0.35">
      <c r="A1690" s="32">
        <v>1686</v>
      </c>
      <c r="B1690" s="19"/>
      <c r="C1690" s="19"/>
      <c r="D1690" s="19"/>
      <c r="E1690" s="15"/>
      <c r="F1690" s="59"/>
    </row>
    <row r="1691" spans="1:6" x14ac:dyDescent="0.35">
      <c r="A1691" s="32">
        <v>1687</v>
      </c>
      <c r="B1691" s="19"/>
      <c r="C1691" s="19"/>
      <c r="D1691" s="19"/>
      <c r="E1691" s="15"/>
      <c r="F1691" s="59"/>
    </row>
    <row r="1692" spans="1:6" x14ac:dyDescent="0.35">
      <c r="A1692" s="32">
        <v>1688</v>
      </c>
      <c r="B1692" s="19"/>
      <c r="C1692" s="19"/>
      <c r="D1692" s="19"/>
      <c r="E1692" s="15"/>
      <c r="F1692" s="59"/>
    </row>
    <row r="1693" spans="1:6" x14ac:dyDescent="0.35">
      <c r="A1693" s="32">
        <v>1689</v>
      </c>
      <c r="B1693" s="19"/>
      <c r="C1693" s="19"/>
      <c r="D1693" s="19"/>
      <c r="E1693" s="15"/>
      <c r="F1693" s="59"/>
    </row>
    <row r="1694" spans="1:6" x14ac:dyDescent="0.35">
      <c r="A1694" s="32">
        <v>1690</v>
      </c>
      <c r="B1694" s="19"/>
      <c r="C1694" s="19"/>
      <c r="D1694" s="19"/>
      <c r="E1694" s="15"/>
      <c r="F1694" s="59"/>
    </row>
    <row r="1695" spans="1:6" x14ac:dyDescent="0.35">
      <c r="A1695" s="32">
        <v>1691</v>
      </c>
      <c r="B1695" s="19"/>
      <c r="C1695" s="19"/>
      <c r="D1695" s="19"/>
      <c r="E1695" s="15"/>
      <c r="F1695" s="59"/>
    </row>
    <row r="1696" spans="1:6" x14ac:dyDescent="0.35">
      <c r="A1696" s="32">
        <v>1692</v>
      </c>
      <c r="B1696" s="19"/>
      <c r="C1696" s="19"/>
      <c r="D1696" s="19"/>
      <c r="E1696" s="15"/>
      <c r="F1696" s="59"/>
    </row>
    <row r="1697" spans="1:6" x14ac:dyDescent="0.35">
      <c r="A1697" s="32">
        <v>1693</v>
      </c>
      <c r="B1697" s="19"/>
      <c r="C1697" s="19"/>
      <c r="D1697" s="19"/>
      <c r="E1697" s="15"/>
      <c r="F1697" s="59"/>
    </row>
    <row r="1698" spans="1:6" x14ac:dyDescent="0.35">
      <c r="A1698" s="32">
        <v>1694</v>
      </c>
      <c r="B1698" s="19"/>
      <c r="C1698" s="19"/>
      <c r="D1698" s="19"/>
      <c r="E1698" s="15"/>
      <c r="F1698" s="59"/>
    </row>
    <row r="1699" spans="1:6" x14ac:dyDescent="0.35">
      <c r="A1699" s="32">
        <v>1695</v>
      </c>
      <c r="B1699" s="19"/>
      <c r="C1699" s="19"/>
      <c r="D1699" s="19"/>
      <c r="E1699" s="15"/>
      <c r="F1699" s="59"/>
    </row>
    <row r="1700" spans="1:6" x14ac:dyDescent="0.35">
      <c r="A1700" s="32">
        <v>1696</v>
      </c>
      <c r="B1700" s="19"/>
      <c r="C1700" s="19"/>
      <c r="D1700" s="19"/>
      <c r="E1700" s="15"/>
      <c r="F1700" s="59"/>
    </row>
    <row r="1701" spans="1:6" x14ac:dyDescent="0.35">
      <c r="A1701" s="32">
        <v>1697</v>
      </c>
      <c r="B1701" s="19"/>
      <c r="C1701" s="19"/>
      <c r="D1701" s="19"/>
      <c r="E1701" s="15"/>
      <c r="F1701" s="59"/>
    </row>
    <row r="1702" spans="1:6" x14ac:dyDescent="0.35">
      <c r="A1702" s="32">
        <v>1698</v>
      </c>
      <c r="B1702" s="19"/>
      <c r="C1702" s="19"/>
      <c r="D1702" s="19"/>
      <c r="E1702" s="15"/>
      <c r="F1702" s="59"/>
    </row>
    <row r="1703" spans="1:6" x14ac:dyDescent="0.35">
      <c r="A1703" s="32">
        <v>1699</v>
      </c>
      <c r="B1703" s="19"/>
      <c r="C1703" s="19"/>
      <c r="D1703" s="19"/>
      <c r="E1703" s="15"/>
      <c r="F1703" s="59"/>
    </row>
    <row r="1704" spans="1:6" x14ac:dyDescent="0.35">
      <c r="A1704" s="32">
        <v>1700</v>
      </c>
      <c r="B1704" s="19"/>
      <c r="C1704" s="19"/>
      <c r="D1704" s="19"/>
      <c r="E1704" s="15"/>
      <c r="F1704" s="59"/>
    </row>
    <row r="1705" spans="1:6" x14ac:dyDescent="0.35">
      <c r="A1705" s="32">
        <v>1701</v>
      </c>
      <c r="B1705" s="19"/>
      <c r="C1705" s="19"/>
      <c r="D1705" s="19"/>
      <c r="E1705" s="15"/>
      <c r="F1705" s="59"/>
    </row>
    <row r="1706" spans="1:6" x14ac:dyDescent="0.35">
      <c r="A1706" s="32">
        <v>1702</v>
      </c>
      <c r="B1706" s="19"/>
      <c r="C1706" s="19"/>
      <c r="D1706" s="19"/>
      <c r="E1706" s="15"/>
      <c r="F1706" s="59"/>
    </row>
    <row r="1707" spans="1:6" x14ac:dyDescent="0.35">
      <c r="A1707" s="32">
        <v>1703</v>
      </c>
      <c r="B1707" s="19"/>
      <c r="C1707" s="19"/>
      <c r="D1707" s="19"/>
      <c r="E1707" s="15"/>
      <c r="F1707" s="59"/>
    </row>
    <row r="1708" spans="1:6" x14ac:dyDescent="0.35">
      <c r="A1708" s="32">
        <v>1704</v>
      </c>
      <c r="B1708" s="19"/>
      <c r="C1708" s="19"/>
      <c r="D1708" s="19"/>
      <c r="E1708" s="15"/>
      <c r="F1708" s="59"/>
    </row>
    <row r="1709" spans="1:6" x14ac:dyDescent="0.35">
      <c r="A1709" s="32">
        <v>1705</v>
      </c>
      <c r="B1709" s="19"/>
      <c r="C1709" s="19"/>
      <c r="D1709" s="19"/>
      <c r="E1709" s="15"/>
      <c r="F1709" s="59"/>
    </row>
    <row r="1710" spans="1:6" x14ac:dyDescent="0.35">
      <c r="A1710" s="32">
        <v>1706</v>
      </c>
      <c r="B1710" s="19"/>
      <c r="C1710" s="19"/>
      <c r="D1710" s="19"/>
      <c r="E1710" s="15"/>
      <c r="F1710" s="59"/>
    </row>
    <row r="1711" spans="1:6" x14ac:dyDescent="0.35">
      <c r="A1711" s="32">
        <v>1707</v>
      </c>
      <c r="B1711" s="19"/>
      <c r="C1711" s="19"/>
      <c r="D1711" s="19"/>
      <c r="E1711" s="15"/>
      <c r="F1711" s="59"/>
    </row>
    <row r="1712" spans="1:6" x14ac:dyDescent="0.35">
      <c r="A1712" s="32">
        <v>1708</v>
      </c>
      <c r="B1712" s="19"/>
      <c r="C1712" s="19"/>
      <c r="D1712" s="19"/>
      <c r="E1712" s="15"/>
      <c r="F1712" s="59"/>
    </row>
    <row r="1713" spans="1:6" x14ac:dyDescent="0.35">
      <c r="A1713" s="32">
        <v>1709</v>
      </c>
      <c r="B1713" s="19"/>
      <c r="C1713" s="19"/>
      <c r="D1713" s="19"/>
      <c r="E1713" s="15"/>
      <c r="F1713" s="59"/>
    </row>
    <row r="1714" spans="1:6" x14ac:dyDescent="0.35">
      <c r="A1714" s="32">
        <v>1710</v>
      </c>
      <c r="B1714" s="19"/>
      <c r="C1714" s="19"/>
      <c r="D1714" s="19"/>
      <c r="E1714" s="15"/>
      <c r="F1714" s="59"/>
    </row>
    <row r="1715" spans="1:6" x14ac:dyDescent="0.35">
      <c r="A1715" s="32">
        <v>1711</v>
      </c>
      <c r="B1715" s="19"/>
      <c r="C1715" s="19"/>
      <c r="D1715" s="19"/>
      <c r="E1715" s="15"/>
      <c r="F1715" s="59"/>
    </row>
    <row r="1716" spans="1:6" x14ac:dyDescent="0.35">
      <c r="A1716" s="32">
        <v>1712</v>
      </c>
      <c r="B1716" s="19"/>
      <c r="C1716" s="19"/>
      <c r="D1716" s="19"/>
      <c r="E1716" s="15"/>
      <c r="F1716" s="59"/>
    </row>
    <row r="1717" spans="1:6" x14ac:dyDescent="0.35">
      <c r="A1717" s="32">
        <v>1713</v>
      </c>
      <c r="B1717" s="19"/>
      <c r="C1717" s="19"/>
      <c r="D1717" s="19"/>
      <c r="E1717" s="15"/>
      <c r="F1717" s="59"/>
    </row>
    <row r="1718" spans="1:6" x14ac:dyDescent="0.35">
      <c r="A1718" s="32">
        <v>1714</v>
      </c>
      <c r="B1718" s="19"/>
      <c r="C1718" s="19"/>
      <c r="D1718" s="19"/>
      <c r="E1718" s="15"/>
      <c r="F1718" s="59"/>
    </row>
    <row r="1719" spans="1:6" x14ac:dyDescent="0.35">
      <c r="A1719" s="32">
        <v>1715</v>
      </c>
      <c r="B1719" s="19"/>
      <c r="C1719" s="19"/>
      <c r="D1719" s="19"/>
      <c r="E1719" s="15"/>
      <c r="F1719" s="59"/>
    </row>
    <row r="1720" spans="1:6" x14ac:dyDescent="0.35">
      <c r="A1720" s="32">
        <v>1716</v>
      </c>
      <c r="B1720" s="19"/>
      <c r="C1720" s="19"/>
      <c r="D1720" s="19"/>
      <c r="E1720" s="15"/>
      <c r="F1720" s="59"/>
    </row>
    <row r="1721" spans="1:6" x14ac:dyDescent="0.35">
      <c r="A1721" s="32">
        <v>1717</v>
      </c>
      <c r="B1721" s="19"/>
      <c r="C1721" s="19"/>
      <c r="D1721" s="19"/>
      <c r="E1721" s="15"/>
      <c r="F1721" s="59"/>
    </row>
    <row r="1722" spans="1:6" x14ac:dyDescent="0.35">
      <c r="A1722" s="32">
        <v>1718</v>
      </c>
      <c r="B1722" s="19"/>
      <c r="C1722" s="19"/>
      <c r="D1722" s="19"/>
      <c r="E1722" s="15"/>
      <c r="F1722" s="59"/>
    </row>
    <row r="1723" spans="1:6" x14ac:dyDescent="0.35">
      <c r="A1723" s="32">
        <v>1719</v>
      </c>
      <c r="B1723" s="19"/>
      <c r="C1723" s="19"/>
      <c r="D1723" s="19"/>
      <c r="E1723" s="15"/>
      <c r="F1723" s="59"/>
    </row>
    <row r="1724" spans="1:6" x14ac:dyDescent="0.35">
      <c r="A1724" s="32">
        <v>1720</v>
      </c>
      <c r="B1724" s="19"/>
      <c r="C1724" s="19"/>
      <c r="D1724" s="19"/>
      <c r="E1724" s="15"/>
      <c r="F1724" s="59"/>
    </row>
    <row r="1725" spans="1:6" x14ac:dyDescent="0.35">
      <c r="A1725" s="32">
        <v>1721</v>
      </c>
      <c r="B1725" s="19"/>
      <c r="C1725" s="19"/>
      <c r="D1725" s="19"/>
      <c r="E1725" s="15"/>
      <c r="F1725" s="59"/>
    </row>
    <row r="1726" spans="1:6" x14ac:dyDescent="0.35">
      <c r="A1726" s="32">
        <v>1722</v>
      </c>
      <c r="B1726" s="19"/>
      <c r="C1726" s="19"/>
      <c r="D1726" s="19"/>
      <c r="E1726" s="15"/>
      <c r="F1726" s="59"/>
    </row>
    <row r="1727" spans="1:6" x14ac:dyDescent="0.35">
      <c r="A1727" s="32">
        <v>1723</v>
      </c>
      <c r="B1727" s="19"/>
      <c r="C1727" s="19"/>
      <c r="D1727" s="19"/>
      <c r="E1727" s="15"/>
      <c r="F1727" s="59"/>
    </row>
    <row r="1728" spans="1:6" x14ac:dyDescent="0.35">
      <c r="A1728" s="32">
        <v>1724</v>
      </c>
      <c r="B1728" s="19"/>
      <c r="C1728" s="19"/>
      <c r="D1728" s="19"/>
      <c r="E1728" s="15"/>
      <c r="F1728" s="59"/>
    </row>
    <row r="1729" spans="1:6" x14ac:dyDescent="0.35">
      <c r="A1729" s="32">
        <v>1725</v>
      </c>
      <c r="B1729" s="19"/>
      <c r="C1729" s="19"/>
      <c r="D1729" s="19"/>
      <c r="E1729" s="15"/>
      <c r="F1729" s="59"/>
    </row>
    <row r="1730" spans="1:6" x14ac:dyDescent="0.35">
      <c r="A1730" s="32">
        <v>1726</v>
      </c>
      <c r="B1730" s="19"/>
      <c r="C1730" s="19"/>
      <c r="D1730" s="19"/>
      <c r="E1730" s="15"/>
      <c r="F1730" s="59"/>
    </row>
    <row r="1731" spans="1:6" x14ac:dyDescent="0.35">
      <c r="A1731" s="32">
        <v>1727</v>
      </c>
      <c r="B1731" s="19"/>
      <c r="C1731" s="19"/>
      <c r="D1731" s="19"/>
      <c r="E1731" s="15"/>
      <c r="F1731" s="59"/>
    </row>
    <row r="1732" spans="1:6" x14ac:dyDescent="0.35">
      <c r="A1732" s="32">
        <v>1728</v>
      </c>
      <c r="B1732" s="19"/>
      <c r="C1732" s="19"/>
      <c r="D1732" s="19"/>
      <c r="E1732" s="15"/>
      <c r="F1732" s="59"/>
    </row>
    <row r="1733" spans="1:6" x14ac:dyDescent="0.35">
      <c r="A1733" s="32">
        <v>1729</v>
      </c>
      <c r="B1733" s="19"/>
      <c r="C1733" s="19"/>
      <c r="D1733" s="19"/>
      <c r="E1733" s="15"/>
      <c r="F1733" s="59"/>
    </row>
    <row r="1734" spans="1:6" x14ac:dyDescent="0.35">
      <c r="A1734" s="32">
        <v>1730</v>
      </c>
      <c r="B1734" s="19"/>
      <c r="C1734" s="19"/>
      <c r="D1734" s="19"/>
      <c r="E1734" s="15"/>
      <c r="F1734" s="59"/>
    </row>
    <row r="1735" spans="1:6" x14ac:dyDescent="0.35">
      <c r="A1735" s="32">
        <v>1731</v>
      </c>
      <c r="B1735" s="19"/>
      <c r="C1735" s="19"/>
      <c r="D1735" s="19"/>
      <c r="E1735" s="15"/>
      <c r="F1735" s="59"/>
    </row>
    <row r="1736" spans="1:6" x14ac:dyDescent="0.35">
      <c r="A1736" s="32">
        <v>1732</v>
      </c>
      <c r="B1736" s="19"/>
      <c r="C1736" s="19"/>
      <c r="D1736" s="19"/>
      <c r="E1736" s="15"/>
      <c r="F1736" s="59"/>
    </row>
    <row r="1737" spans="1:6" x14ac:dyDescent="0.35">
      <c r="A1737" s="32">
        <v>1733</v>
      </c>
      <c r="B1737" s="19"/>
      <c r="C1737" s="19"/>
      <c r="D1737" s="19"/>
      <c r="E1737" s="15"/>
      <c r="F1737" s="59"/>
    </row>
    <row r="1738" spans="1:6" x14ac:dyDescent="0.35">
      <c r="A1738" s="32">
        <v>1734</v>
      </c>
      <c r="B1738" s="19"/>
      <c r="C1738" s="19"/>
      <c r="D1738" s="19"/>
      <c r="E1738" s="15"/>
      <c r="F1738" s="59"/>
    </row>
    <row r="1739" spans="1:6" x14ac:dyDescent="0.35">
      <c r="A1739" s="32">
        <v>1735</v>
      </c>
      <c r="B1739" s="19"/>
      <c r="C1739" s="19"/>
      <c r="D1739" s="19"/>
      <c r="E1739" s="15"/>
      <c r="F1739" s="59"/>
    </row>
    <row r="1740" spans="1:6" x14ac:dyDescent="0.35">
      <c r="A1740" s="32">
        <v>1736</v>
      </c>
      <c r="B1740" s="19"/>
      <c r="C1740" s="19"/>
      <c r="D1740" s="19"/>
      <c r="E1740" s="15"/>
      <c r="F1740" s="59"/>
    </row>
    <row r="1741" spans="1:6" x14ac:dyDescent="0.35">
      <c r="A1741" s="32">
        <v>1737</v>
      </c>
      <c r="B1741" s="19"/>
      <c r="C1741" s="19"/>
      <c r="D1741" s="19"/>
      <c r="E1741" s="15"/>
      <c r="F1741" s="59"/>
    </row>
    <row r="1742" spans="1:6" x14ac:dyDescent="0.35">
      <c r="A1742" s="32">
        <v>1738</v>
      </c>
      <c r="B1742" s="19"/>
      <c r="C1742" s="19"/>
      <c r="D1742" s="19"/>
      <c r="E1742" s="15"/>
      <c r="F1742" s="59"/>
    </row>
    <row r="1743" spans="1:6" x14ac:dyDescent="0.35">
      <c r="A1743" s="32">
        <v>1739</v>
      </c>
      <c r="B1743" s="19"/>
      <c r="C1743" s="19"/>
      <c r="D1743" s="19"/>
      <c r="E1743" s="15"/>
      <c r="F1743" s="59"/>
    </row>
    <row r="1744" spans="1:6" x14ac:dyDescent="0.35">
      <c r="A1744" s="32">
        <v>1740</v>
      </c>
      <c r="B1744" s="19"/>
      <c r="C1744" s="19"/>
      <c r="D1744" s="19"/>
      <c r="E1744" s="15"/>
      <c r="F1744" s="59"/>
    </row>
    <row r="1745" spans="1:6" x14ac:dyDescent="0.35">
      <c r="A1745" s="32">
        <v>1741</v>
      </c>
      <c r="B1745" s="19"/>
      <c r="C1745" s="19"/>
      <c r="D1745" s="19"/>
      <c r="E1745" s="15"/>
      <c r="F1745" s="59"/>
    </row>
    <row r="1746" spans="1:6" x14ac:dyDescent="0.35">
      <c r="A1746" s="32">
        <v>1742</v>
      </c>
      <c r="B1746" s="19"/>
      <c r="C1746" s="19"/>
      <c r="D1746" s="19"/>
      <c r="E1746" s="15"/>
      <c r="F1746" s="59"/>
    </row>
    <row r="1747" spans="1:6" x14ac:dyDescent="0.35">
      <c r="A1747" s="32">
        <v>1743</v>
      </c>
      <c r="B1747" s="19"/>
      <c r="C1747" s="19"/>
      <c r="D1747" s="19"/>
      <c r="E1747" s="15"/>
      <c r="F1747" s="59"/>
    </row>
    <row r="1748" spans="1:6" x14ac:dyDescent="0.35">
      <c r="A1748" s="32">
        <v>1744</v>
      </c>
      <c r="B1748" s="19"/>
      <c r="C1748" s="19"/>
      <c r="D1748" s="19"/>
      <c r="E1748" s="15"/>
      <c r="F1748" s="59"/>
    </row>
    <row r="1749" spans="1:6" x14ac:dyDescent="0.35">
      <c r="A1749" s="32">
        <v>1745</v>
      </c>
      <c r="B1749" s="19"/>
      <c r="C1749" s="19"/>
      <c r="D1749" s="19"/>
      <c r="E1749" s="15"/>
      <c r="F1749" s="59"/>
    </row>
    <row r="1750" spans="1:6" x14ac:dyDescent="0.35">
      <c r="A1750" s="32">
        <v>1746</v>
      </c>
      <c r="B1750" s="19"/>
      <c r="C1750" s="19"/>
      <c r="D1750" s="19"/>
      <c r="E1750" s="15"/>
      <c r="F1750" s="59"/>
    </row>
    <row r="1751" spans="1:6" x14ac:dyDescent="0.35">
      <c r="A1751" s="32">
        <v>1747</v>
      </c>
      <c r="B1751" s="19"/>
      <c r="C1751" s="19"/>
      <c r="D1751" s="19"/>
      <c r="E1751" s="15"/>
      <c r="F1751" s="59"/>
    </row>
    <row r="1752" spans="1:6" x14ac:dyDescent="0.35">
      <c r="A1752" s="32">
        <v>1748</v>
      </c>
      <c r="B1752" s="19"/>
      <c r="C1752" s="19"/>
      <c r="D1752" s="19"/>
      <c r="E1752" s="15"/>
      <c r="F1752" s="59"/>
    </row>
    <row r="1753" spans="1:6" x14ac:dyDescent="0.35">
      <c r="A1753" s="32">
        <v>1749</v>
      </c>
      <c r="B1753" s="19"/>
      <c r="C1753" s="19"/>
      <c r="D1753" s="19"/>
      <c r="E1753" s="15"/>
      <c r="F1753" s="59"/>
    </row>
    <row r="1754" spans="1:6" x14ac:dyDescent="0.35">
      <c r="A1754" s="32">
        <v>1750</v>
      </c>
      <c r="B1754" s="19"/>
      <c r="C1754" s="19"/>
      <c r="D1754" s="19"/>
      <c r="E1754" s="15"/>
      <c r="F1754" s="59"/>
    </row>
    <row r="1755" spans="1:6" x14ac:dyDescent="0.35">
      <c r="A1755" s="32">
        <v>1751</v>
      </c>
      <c r="B1755" s="19"/>
      <c r="C1755" s="19"/>
      <c r="D1755" s="19"/>
      <c r="E1755" s="15"/>
      <c r="F1755" s="59"/>
    </row>
    <row r="1756" spans="1:6" x14ac:dyDescent="0.35">
      <c r="A1756" s="32">
        <v>1752</v>
      </c>
      <c r="B1756" s="19"/>
      <c r="C1756" s="19"/>
      <c r="D1756" s="19"/>
      <c r="E1756" s="15"/>
      <c r="F1756" s="59"/>
    </row>
    <row r="1757" spans="1:6" x14ac:dyDescent="0.35">
      <c r="A1757" s="32">
        <v>1753</v>
      </c>
      <c r="B1757" s="19"/>
      <c r="C1757" s="19"/>
      <c r="D1757" s="19"/>
      <c r="E1757" s="15"/>
      <c r="F1757" s="59"/>
    </row>
    <row r="1758" spans="1:6" x14ac:dyDescent="0.35">
      <c r="A1758" s="32">
        <v>1754</v>
      </c>
      <c r="B1758" s="19"/>
      <c r="C1758" s="19"/>
      <c r="D1758" s="19"/>
      <c r="E1758" s="15"/>
      <c r="F1758" s="59"/>
    </row>
    <row r="1759" spans="1:6" x14ac:dyDescent="0.35">
      <c r="A1759" s="32">
        <v>1755</v>
      </c>
      <c r="B1759" s="19"/>
      <c r="C1759" s="19"/>
      <c r="D1759" s="19"/>
      <c r="E1759" s="15"/>
      <c r="F1759" s="59"/>
    </row>
    <row r="1760" spans="1:6" x14ac:dyDescent="0.35">
      <c r="A1760" s="32">
        <v>1756</v>
      </c>
      <c r="B1760" s="19"/>
      <c r="C1760" s="19"/>
      <c r="D1760" s="19"/>
      <c r="E1760" s="15"/>
      <c r="F1760" s="59"/>
    </row>
    <row r="1761" spans="1:6" x14ac:dyDescent="0.35">
      <c r="A1761" s="32">
        <v>1757</v>
      </c>
      <c r="B1761" s="19"/>
      <c r="C1761" s="19"/>
      <c r="D1761" s="19"/>
      <c r="E1761" s="15"/>
      <c r="F1761" s="59"/>
    </row>
    <row r="1762" spans="1:6" x14ac:dyDescent="0.35">
      <c r="A1762" s="32">
        <v>1758</v>
      </c>
      <c r="B1762" s="19"/>
      <c r="C1762" s="19"/>
      <c r="D1762" s="19"/>
      <c r="E1762" s="15"/>
      <c r="F1762" s="59"/>
    </row>
    <row r="1763" spans="1:6" x14ac:dyDescent="0.35">
      <c r="A1763" s="32">
        <v>1759</v>
      </c>
      <c r="B1763" s="19"/>
      <c r="C1763" s="19"/>
      <c r="D1763" s="19"/>
      <c r="E1763" s="15"/>
      <c r="F1763" s="59"/>
    </row>
    <row r="1764" spans="1:6" x14ac:dyDescent="0.35">
      <c r="A1764" s="32">
        <v>1760</v>
      </c>
      <c r="B1764" s="19"/>
      <c r="C1764" s="19"/>
      <c r="D1764" s="19"/>
      <c r="E1764" s="15"/>
      <c r="F1764" s="59"/>
    </row>
    <row r="1765" spans="1:6" x14ac:dyDescent="0.35">
      <c r="A1765" s="32">
        <v>1761</v>
      </c>
      <c r="B1765" s="19"/>
      <c r="C1765" s="19"/>
      <c r="D1765" s="19"/>
      <c r="E1765" s="15"/>
      <c r="F1765" s="59"/>
    </row>
    <row r="1766" spans="1:6" x14ac:dyDescent="0.35">
      <c r="A1766" s="32">
        <v>1762</v>
      </c>
      <c r="B1766" s="19"/>
      <c r="C1766" s="19"/>
      <c r="D1766" s="19"/>
      <c r="E1766" s="15"/>
      <c r="F1766" s="59"/>
    </row>
    <row r="1767" spans="1:6" x14ac:dyDescent="0.35">
      <c r="A1767" s="32">
        <v>1763</v>
      </c>
      <c r="B1767" s="19"/>
      <c r="C1767" s="19"/>
      <c r="D1767" s="19"/>
      <c r="E1767" s="15"/>
      <c r="F1767" s="59"/>
    </row>
    <row r="1768" spans="1:6" x14ac:dyDescent="0.35">
      <c r="A1768" s="32">
        <v>1764</v>
      </c>
      <c r="B1768" s="19"/>
      <c r="C1768" s="19"/>
      <c r="D1768" s="19"/>
      <c r="E1768" s="15"/>
      <c r="F1768" s="59"/>
    </row>
    <row r="1769" spans="1:6" x14ac:dyDescent="0.35">
      <c r="A1769" s="32">
        <v>1765</v>
      </c>
      <c r="B1769" s="19"/>
      <c r="C1769" s="19"/>
      <c r="D1769" s="19"/>
      <c r="E1769" s="15"/>
      <c r="F1769" s="59"/>
    </row>
    <row r="1770" spans="1:6" x14ac:dyDescent="0.35">
      <c r="A1770" s="32">
        <v>1766</v>
      </c>
      <c r="B1770" s="19"/>
      <c r="C1770" s="19"/>
      <c r="D1770" s="19"/>
      <c r="E1770" s="15"/>
      <c r="F1770" s="59"/>
    </row>
    <row r="1771" spans="1:6" x14ac:dyDescent="0.35">
      <c r="A1771" s="32">
        <v>1767</v>
      </c>
      <c r="B1771" s="19"/>
      <c r="C1771" s="19"/>
      <c r="D1771" s="19"/>
      <c r="E1771" s="15"/>
      <c r="F1771" s="59"/>
    </row>
    <row r="1772" spans="1:6" x14ac:dyDescent="0.35">
      <c r="A1772" s="32">
        <v>1768</v>
      </c>
      <c r="B1772" s="19"/>
      <c r="C1772" s="19"/>
      <c r="D1772" s="19"/>
      <c r="E1772" s="15"/>
      <c r="F1772" s="59"/>
    </row>
    <row r="1773" spans="1:6" x14ac:dyDescent="0.35">
      <c r="A1773" s="32">
        <v>1769</v>
      </c>
      <c r="B1773" s="19"/>
      <c r="C1773" s="19"/>
      <c r="D1773" s="19"/>
      <c r="E1773" s="15"/>
      <c r="F1773" s="59"/>
    </row>
    <row r="1774" spans="1:6" x14ac:dyDescent="0.35">
      <c r="A1774" s="32">
        <v>1770</v>
      </c>
      <c r="B1774" s="19"/>
      <c r="C1774" s="19"/>
      <c r="D1774" s="19"/>
      <c r="E1774" s="15"/>
      <c r="F1774" s="59"/>
    </row>
    <row r="1775" spans="1:6" x14ac:dyDescent="0.35">
      <c r="A1775" s="32">
        <v>1771</v>
      </c>
      <c r="B1775" s="19"/>
      <c r="C1775" s="19"/>
      <c r="D1775" s="19"/>
      <c r="E1775" s="15"/>
      <c r="F1775" s="59"/>
    </row>
    <row r="1776" spans="1:6" x14ac:dyDescent="0.35">
      <c r="A1776" s="32">
        <v>1772</v>
      </c>
      <c r="B1776" s="19"/>
      <c r="C1776" s="19"/>
      <c r="D1776" s="19"/>
      <c r="E1776" s="15"/>
      <c r="F1776" s="59"/>
    </row>
    <row r="1777" spans="1:6" x14ac:dyDescent="0.35">
      <c r="A1777" s="32">
        <v>1773</v>
      </c>
      <c r="B1777" s="19"/>
      <c r="C1777" s="19"/>
      <c r="D1777" s="19"/>
      <c r="E1777" s="15"/>
      <c r="F1777" s="59"/>
    </row>
    <row r="1778" spans="1:6" x14ac:dyDescent="0.35">
      <c r="A1778" s="32">
        <v>1774</v>
      </c>
      <c r="B1778" s="19"/>
      <c r="C1778" s="19"/>
      <c r="D1778" s="19"/>
      <c r="E1778" s="15"/>
      <c r="F1778" s="59"/>
    </row>
    <row r="1779" spans="1:6" x14ac:dyDescent="0.35">
      <c r="A1779" s="32">
        <v>1775</v>
      </c>
      <c r="B1779" s="19"/>
      <c r="C1779" s="19"/>
      <c r="D1779" s="19"/>
      <c r="E1779" s="15"/>
      <c r="F1779" s="59"/>
    </row>
    <row r="1780" spans="1:6" x14ac:dyDescent="0.35">
      <c r="A1780" s="32">
        <v>1776</v>
      </c>
      <c r="B1780" s="19"/>
      <c r="C1780" s="19"/>
      <c r="D1780" s="19"/>
      <c r="E1780" s="15"/>
      <c r="F1780" s="59"/>
    </row>
    <row r="1781" spans="1:6" x14ac:dyDescent="0.35">
      <c r="A1781" s="32">
        <v>1777</v>
      </c>
      <c r="B1781" s="19"/>
      <c r="C1781" s="19"/>
      <c r="D1781" s="19"/>
      <c r="E1781" s="15"/>
      <c r="F1781" s="59"/>
    </row>
    <row r="1782" spans="1:6" x14ac:dyDescent="0.35">
      <c r="A1782" s="32">
        <v>1778</v>
      </c>
      <c r="B1782" s="19"/>
      <c r="C1782" s="19"/>
      <c r="D1782" s="19"/>
      <c r="E1782" s="15"/>
      <c r="F1782" s="59"/>
    </row>
    <row r="1783" spans="1:6" x14ac:dyDescent="0.35">
      <c r="A1783" s="32">
        <v>1779</v>
      </c>
      <c r="B1783" s="19"/>
      <c r="C1783" s="19"/>
      <c r="D1783" s="19"/>
      <c r="E1783" s="15"/>
      <c r="F1783" s="59"/>
    </row>
    <row r="1784" spans="1:6" x14ac:dyDescent="0.35">
      <c r="A1784" s="32">
        <v>1780</v>
      </c>
      <c r="B1784" s="19"/>
      <c r="C1784" s="19"/>
      <c r="D1784" s="19"/>
      <c r="E1784" s="15"/>
      <c r="F1784" s="59"/>
    </row>
    <row r="1785" spans="1:6" x14ac:dyDescent="0.35">
      <c r="A1785" s="32">
        <v>1781</v>
      </c>
      <c r="B1785" s="19"/>
      <c r="C1785" s="19"/>
      <c r="D1785" s="19"/>
      <c r="E1785" s="15"/>
      <c r="F1785" s="59"/>
    </row>
    <row r="1786" spans="1:6" x14ac:dyDescent="0.35">
      <c r="A1786" s="32">
        <v>1782</v>
      </c>
      <c r="B1786" s="19"/>
      <c r="C1786" s="19"/>
      <c r="D1786" s="19"/>
      <c r="E1786" s="15"/>
      <c r="F1786" s="59"/>
    </row>
    <row r="1787" spans="1:6" x14ac:dyDescent="0.35">
      <c r="A1787" s="32">
        <v>1783</v>
      </c>
      <c r="B1787" s="19"/>
      <c r="C1787" s="19"/>
      <c r="D1787" s="19"/>
      <c r="E1787" s="15"/>
      <c r="F1787" s="59"/>
    </row>
    <row r="1788" spans="1:6" x14ac:dyDescent="0.35">
      <c r="A1788" s="32">
        <v>1784</v>
      </c>
      <c r="B1788" s="19"/>
      <c r="C1788" s="19"/>
      <c r="D1788" s="19"/>
      <c r="E1788" s="15"/>
      <c r="F1788" s="59"/>
    </row>
    <row r="1789" spans="1:6" x14ac:dyDescent="0.35">
      <c r="A1789" s="32">
        <v>1785</v>
      </c>
      <c r="B1789" s="19"/>
      <c r="C1789" s="19"/>
      <c r="D1789" s="19"/>
      <c r="E1789" s="15"/>
      <c r="F1789" s="59"/>
    </row>
    <row r="1790" spans="1:6" x14ac:dyDescent="0.35">
      <c r="A1790" s="32">
        <v>1786</v>
      </c>
      <c r="B1790" s="19"/>
      <c r="C1790" s="19"/>
      <c r="D1790" s="19"/>
      <c r="E1790" s="15"/>
      <c r="F1790" s="59"/>
    </row>
    <row r="1791" spans="1:6" x14ac:dyDescent="0.35">
      <c r="A1791" s="32">
        <v>1787</v>
      </c>
      <c r="B1791" s="19"/>
      <c r="C1791" s="19"/>
      <c r="D1791" s="19"/>
      <c r="E1791" s="15"/>
      <c r="F1791" s="59"/>
    </row>
    <row r="1792" spans="1:6" x14ac:dyDescent="0.35">
      <c r="A1792" s="32">
        <v>1788</v>
      </c>
      <c r="B1792" s="19"/>
      <c r="C1792" s="19"/>
      <c r="D1792" s="19"/>
      <c r="E1792" s="15"/>
      <c r="F1792" s="59"/>
    </row>
    <row r="1793" spans="1:6" x14ac:dyDescent="0.35">
      <c r="A1793" s="32">
        <v>1789</v>
      </c>
      <c r="B1793" s="19"/>
      <c r="C1793" s="19"/>
      <c r="D1793" s="19"/>
      <c r="E1793" s="15"/>
      <c r="F1793" s="59"/>
    </row>
    <row r="1794" spans="1:6" x14ac:dyDescent="0.35">
      <c r="A1794" s="32">
        <v>1790</v>
      </c>
      <c r="B1794" s="19"/>
      <c r="C1794" s="19"/>
      <c r="D1794" s="19"/>
      <c r="E1794" s="15"/>
      <c r="F1794" s="59"/>
    </row>
    <row r="1795" spans="1:6" x14ac:dyDescent="0.35">
      <c r="A1795" s="32">
        <v>1791</v>
      </c>
      <c r="B1795" s="19"/>
      <c r="C1795" s="19"/>
      <c r="D1795" s="19"/>
      <c r="E1795" s="15"/>
      <c r="F1795" s="59"/>
    </row>
    <row r="1796" spans="1:6" x14ac:dyDescent="0.35">
      <c r="A1796" s="32">
        <v>1792</v>
      </c>
      <c r="B1796" s="19"/>
      <c r="C1796" s="19"/>
      <c r="D1796" s="19"/>
      <c r="E1796" s="15"/>
      <c r="F1796" s="59"/>
    </row>
    <row r="1797" spans="1:6" x14ac:dyDescent="0.35">
      <c r="A1797" s="32">
        <v>1793</v>
      </c>
      <c r="B1797" s="19"/>
      <c r="C1797" s="19"/>
      <c r="D1797" s="19"/>
      <c r="E1797" s="15"/>
      <c r="F1797" s="59"/>
    </row>
    <row r="1798" spans="1:6" x14ac:dyDescent="0.35">
      <c r="A1798" s="32">
        <v>1794</v>
      </c>
      <c r="B1798" s="19"/>
      <c r="C1798" s="19"/>
      <c r="D1798" s="19"/>
      <c r="E1798" s="15"/>
      <c r="F1798" s="59"/>
    </row>
    <row r="1799" spans="1:6" x14ac:dyDescent="0.35">
      <c r="A1799" s="32">
        <v>1795</v>
      </c>
      <c r="B1799" s="19"/>
      <c r="C1799" s="19"/>
      <c r="D1799" s="19"/>
      <c r="E1799" s="15"/>
      <c r="F1799" s="59"/>
    </row>
    <row r="1800" spans="1:6" x14ac:dyDescent="0.35">
      <c r="A1800" s="32">
        <v>1796</v>
      </c>
      <c r="B1800" s="19"/>
      <c r="C1800" s="19"/>
      <c r="D1800" s="19"/>
      <c r="E1800" s="15"/>
      <c r="F1800" s="59"/>
    </row>
    <row r="1801" spans="1:6" x14ac:dyDescent="0.35">
      <c r="A1801" s="32">
        <v>1797</v>
      </c>
      <c r="B1801" s="19"/>
      <c r="C1801" s="19"/>
      <c r="D1801" s="19"/>
      <c r="E1801" s="15"/>
      <c r="F1801" s="59"/>
    </row>
    <row r="1802" spans="1:6" x14ac:dyDescent="0.35">
      <c r="A1802" s="32">
        <v>1798</v>
      </c>
      <c r="B1802" s="19"/>
      <c r="C1802" s="19"/>
      <c r="D1802" s="19"/>
      <c r="E1802" s="15"/>
      <c r="F1802" s="59"/>
    </row>
    <row r="1803" spans="1:6" x14ac:dyDescent="0.35">
      <c r="A1803" s="32">
        <v>1799</v>
      </c>
      <c r="B1803" s="19"/>
      <c r="C1803" s="19"/>
      <c r="D1803" s="19"/>
      <c r="E1803" s="15"/>
      <c r="F1803" s="59"/>
    </row>
    <row r="1804" spans="1:6" x14ac:dyDescent="0.35">
      <c r="A1804" s="32">
        <v>1800</v>
      </c>
      <c r="B1804" s="19"/>
      <c r="C1804" s="19"/>
      <c r="D1804" s="19"/>
      <c r="E1804" s="15"/>
      <c r="F1804" s="59"/>
    </row>
    <row r="1805" spans="1:6" x14ac:dyDescent="0.35">
      <c r="A1805" s="32">
        <v>1801</v>
      </c>
      <c r="B1805" s="19"/>
      <c r="C1805" s="19"/>
      <c r="D1805" s="19"/>
      <c r="E1805" s="15"/>
      <c r="F1805" s="59"/>
    </row>
    <row r="1806" spans="1:6" x14ac:dyDescent="0.35">
      <c r="A1806" s="32">
        <v>1802</v>
      </c>
      <c r="B1806" s="19"/>
      <c r="C1806" s="19"/>
      <c r="D1806" s="19"/>
      <c r="E1806" s="15"/>
      <c r="F1806" s="59"/>
    </row>
    <row r="1807" spans="1:6" x14ac:dyDescent="0.35">
      <c r="A1807" s="32">
        <v>1803</v>
      </c>
      <c r="B1807" s="19"/>
      <c r="C1807" s="19"/>
      <c r="D1807" s="19"/>
      <c r="E1807" s="15"/>
      <c r="F1807" s="59"/>
    </row>
    <row r="1808" spans="1:6" x14ac:dyDescent="0.35">
      <c r="A1808" s="32">
        <v>1804</v>
      </c>
      <c r="B1808" s="19"/>
      <c r="C1808" s="19"/>
      <c r="D1808" s="19"/>
      <c r="E1808" s="15"/>
      <c r="F1808" s="59"/>
    </row>
    <row r="1809" spans="1:6" x14ac:dyDescent="0.35">
      <c r="A1809" s="32">
        <v>1805</v>
      </c>
      <c r="B1809" s="19"/>
      <c r="C1809" s="19"/>
      <c r="D1809" s="19"/>
      <c r="E1809" s="15"/>
      <c r="F1809" s="59"/>
    </row>
    <row r="1810" spans="1:6" x14ac:dyDescent="0.35">
      <c r="A1810" s="32">
        <v>1806</v>
      </c>
      <c r="B1810" s="19"/>
      <c r="C1810" s="19"/>
      <c r="D1810" s="19"/>
      <c r="E1810" s="15"/>
      <c r="F1810" s="59"/>
    </row>
    <row r="1811" spans="1:6" x14ac:dyDescent="0.35">
      <c r="A1811" s="32">
        <v>1807</v>
      </c>
      <c r="B1811" s="19"/>
      <c r="C1811" s="19"/>
      <c r="D1811" s="19"/>
      <c r="E1811" s="15"/>
      <c r="F1811" s="59"/>
    </row>
    <row r="1812" spans="1:6" x14ac:dyDescent="0.35">
      <c r="A1812" s="32">
        <v>1808</v>
      </c>
      <c r="B1812" s="19"/>
      <c r="C1812" s="19"/>
      <c r="D1812" s="19"/>
      <c r="E1812" s="15"/>
      <c r="F1812" s="59"/>
    </row>
    <row r="1813" spans="1:6" x14ac:dyDescent="0.35">
      <c r="A1813" s="32">
        <v>1809</v>
      </c>
      <c r="B1813" s="19"/>
      <c r="C1813" s="19"/>
      <c r="D1813" s="19"/>
      <c r="E1813" s="15"/>
      <c r="F1813" s="59"/>
    </row>
    <row r="1814" spans="1:6" x14ac:dyDescent="0.35">
      <c r="A1814" s="32">
        <v>1810</v>
      </c>
      <c r="B1814" s="19"/>
      <c r="C1814" s="19"/>
      <c r="D1814" s="19"/>
      <c r="E1814" s="15"/>
      <c r="F1814" s="59"/>
    </row>
    <row r="1815" spans="1:6" x14ac:dyDescent="0.35">
      <c r="A1815" s="32">
        <v>1811</v>
      </c>
      <c r="B1815" s="19"/>
      <c r="C1815" s="19"/>
      <c r="D1815" s="19"/>
      <c r="E1815" s="15"/>
      <c r="F1815" s="59"/>
    </row>
    <row r="1816" spans="1:6" x14ac:dyDescent="0.35">
      <c r="A1816" s="32">
        <v>1812</v>
      </c>
      <c r="B1816" s="19"/>
      <c r="C1816" s="19"/>
      <c r="D1816" s="19"/>
      <c r="E1816" s="15"/>
      <c r="F1816" s="59"/>
    </row>
    <row r="1817" spans="1:6" x14ac:dyDescent="0.35">
      <c r="A1817" s="32">
        <v>1813</v>
      </c>
      <c r="B1817" s="19"/>
      <c r="C1817" s="19"/>
      <c r="D1817" s="19"/>
      <c r="E1817" s="15"/>
      <c r="F1817" s="59"/>
    </row>
    <row r="1818" spans="1:6" x14ac:dyDescent="0.35">
      <c r="A1818" s="32">
        <v>1814</v>
      </c>
      <c r="B1818" s="19"/>
      <c r="C1818" s="19"/>
      <c r="D1818" s="19"/>
      <c r="E1818" s="15"/>
      <c r="F1818" s="59"/>
    </row>
    <row r="1819" spans="1:6" x14ac:dyDescent="0.35">
      <c r="A1819" s="32">
        <v>1815</v>
      </c>
      <c r="B1819" s="19"/>
      <c r="C1819" s="19"/>
      <c r="D1819" s="19"/>
      <c r="E1819" s="15"/>
      <c r="F1819" s="59"/>
    </row>
    <row r="1820" spans="1:6" x14ac:dyDescent="0.35">
      <c r="A1820" s="32">
        <v>1816</v>
      </c>
      <c r="B1820" s="19"/>
      <c r="C1820" s="19"/>
      <c r="D1820" s="19"/>
      <c r="E1820" s="15"/>
      <c r="F1820" s="59"/>
    </row>
    <row r="1821" spans="1:6" x14ac:dyDescent="0.35">
      <c r="A1821" s="32">
        <v>1817</v>
      </c>
      <c r="B1821" s="19"/>
      <c r="C1821" s="19"/>
      <c r="D1821" s="19"/>
      <c r="E1821" s="15"/>
      <c r="F1821" s="59"/>
    </row>
    <row r="1822" spans="1:6" x14ac:dyDescent="0.35">
      <c r="A1822" s="32">
        <v>1818</v>
      </c>
      <c r="B1822" s="19"/>
      <c r="C1822" s="19"/>
      <c r="D1822" s="19"/>
      <c r="E1822" s="15"/>
      <c r="F1822" s="59"/>
    </row>
    <row r="1823" spans="1:6" x14ac:dyDescent="0.35">
      <c r="A1823" s="32">
        <v>1819</v>
      </c>
      <c r="B1823" s="19"/>
      <c r="C1823" s="19"/>
      <c r="D1823" s="19"/>
      <c r="E1823" s="15"/>
      <c r="F1823" s="59"/>
    </row>
    <row r="1824" spans="1:6" x14ac:dyDescent="0.35">
      <c r="A1824" s="32">
        <v>1820</v>
      </c>
      <c r="B1824" s="19"/>
      <c r="C1824" s="19"/>
      <c r="D1824" s="19"/>
      <c r="E1824" s="15"/>
      <c r="F1824" s="59"/>
    </row>
    <row r="1825" spans="1:6" x14ac:dyDescent="0.35">
      <c r="A1825" s="32">
        <v>1821</v>
      </c>
      <c r="B1825" s="19"/>
      <c r="C1825" s="19"/>
      <c r="D1825" s="19"/>
      <c r="E1825" s="15"/>
      <c r="F1825" s="59"/>
    </row>
    <row r="1826" spans="1:6" x14ac:dyDescent="0.35">
      <c r="A1826" s="32">
        <v>1822</v>
      </c>
      <c r="B1826" s="19"/>
      <c r="C1826" s="19"/>
      <c r="D1826" s="19"/>
      <c r="E1826" s="15"/>
      <c r="F1826" s="59"/>
    </row>
    <row r="1827" spans="1:6" x14ac:dyDescent="0.35">
      <c r="A1827" s="32">
        <v>1823</v>
      </c>
      <c r="B1827" s="19"/>
      <c r="C1827" s="19"/>
      <c r="D1827" s="19"/>
      <c r="E1827" s="15"/>
      <c r="F1827" s="59"/>
    </row>
    <row r="1828" spans="1:6" x14ac:dyDescent="0.35">
      <c r="A1828" s="32">
        <v>1824</v>
      </c>
      <c r="B1828" s="19"/>
      <c r="C1828" s="19"/>
      <c r="D1828" s="19"/>
      <c r="E1828" s="15"/>
      <c r="F1828" s="59"/>
    </row>
    <row r="1829" spans="1:6" x14ac:dyDescent="0.35">
      <c r="A1829" s="32">
        <v>1825</v>
      </c>
      <c r="B1829" s="19"/>
      <c r="C1829" s="19"/>
      <c r="D1829" s="19"/>
      <c r="E1829" s="15"/>
      <c r="F1829" s="59"/>
    </row>
    <row r="1830" spans="1:6" x14ac:dyDescent="0.35">
      <c r="A1830" s="32">
        <v>1826</v>
      </c>
      <c r="B1830" s="19"/>
      <c r="C1830" s="19"/>
      <c r="D1830" s="19"/>
      <c r="E1830" s="15"/>
      <c r="F1830" s="59"/>
    </row>
    <row r="1831" spans="1:6" x14ac:dyDescent="0.35">
      <c r="A1831" s="32">
        <v>1827</v>
      </c>
      <c r="B1831" s="19"/>
      <c r="C1831" s="19"/>
      <c r="D1831" s="19"/>
      <c r="E1831" s="15"/>
      <c r="F1831" s="59"/>
    </row>
    <row r="1832" spans="1:6" x14ac:dyDescent="0.35">
      <c r="A1832" s="32">
        <v>1828</v>
      </c>
      <c r="B1832" s="19"/>
      <c r="C1832" s="19"/>
      <c r="D1832" s="19"/>
      <c r="E1832" s="15"/>
      <c r="F1832" s="59"/>
    </row>
    <row r="1833" spans="1:6" x14ac:dyDescent="0.35">
      <c r="A1833" s="32">
        <v>1829</v>
      </c>
      <c r="B1833" s="19"/>
      <c r="C1833" s="19"/>
      <c r="D1833" s="19"/>
      <c r="E1833" s="15"/>
      <c r="F1833" s="59"/>
    </row>
    <row r="1834" spans="1:6" x14ac:dyDescent="0.35">
      <c r="A1834" s="32">
        <v>1830</v>
      </c>
      <c r="B1834" s="19"/>
      <c r="C1834" s="19"/>
      <c r="D1834" s="19"/>
      <c r="E1834" s="15"/>
      <c r="F1834" s="59"/>
    </row>
    <row r="1835" spans="1:6" x14ac:dyDescent="0.35">
      <c r="A1835" s="32">
        <v>1831</v>
      </c>
      <c r="B1835" s="19"/>
      <c r="C1835" s="19"/>
      <c r="D1835" s="19"/>
      <c r="E1835" s="15"/>
      <c r="F1835" s="59"/>
    </row>
    <row r="1836" spans="1:6" x14ac:dyDescent="0.35">
      <c r="A1836" s="32">
        <v>1832</v>
      </c>
      <c r="B1836" s="19"/>
      <c r="C1836" s="19"/>
      <c r="D1836" s="19"/>
      <c r="E1836" s="15"/>
      <c r="F1836" s="59"/>
    </row>
    <row r="1837" spans="1:6" x14ac:dyDescent="0.35">
      <c r="A1837" s="32">
        <v>1833</v>
      </c>
      <c r="B1837" s="19"/>
      <c r="C1837" s="19"/>
      <c r="D1837" s="19"/>
      <c r="E1837" s="15"/>
      <c r="F1837" s="59"/>
    </row>
    <row r="1838" spans="1:6" x14ac:dyDescent="0.35">
      <c r="A1838" s="32">
        <v>1834</v>
      </c>
      <c r="B1838" s="19"/>
      <c r="C1838" s="19"/>
      <c r="D1838" s="19"/>
      <c r="E1838" s="15"/>
      <c r="F1838" s="59"/>
    </row>
    <row r="1839" spans="1:6" x14ac:dyDescent="0.35">
      <c r="A1839" s="32">
        <v>1835</v>
      </c>
      <c r="B1839" s="19"/>
      <c r="C1839" s="19"/>
      <c r="D1839" s="19"/>
      <c r="E1839" s="15"/>
      <c r="F1839" s="59"/>
    </row>
    <row r="1840" spans="1:6" x14ac:dyDescent="0.35">
      <c r="A1840" s="32">
        <v>1836</v>
      </c>
      <c r="B1840" s="19"/>
      <c r="C1840" s="19"/>
      <c r="D1840" s="19"/>
      <c r="E1840" s="15"/>
      <c r="F1840" s="59"/>
    </row>
    <row r="1841" spans="1:6" x14ac:dyDescent="0.35">
      <c r="A1841" s="32">
        <v>1837</v>
      </c>
      <c r="B1841" s="19"/>
      <c r="C1841" s="19"/>
      <c r="D1841" s="19"/>
      <c r="E1841" s="15"/>
      <c r="F1841" s="59"/>
    </row>
    <row r="1842" spans="1:6" x14ac:dyDescent="0.35">
      <c r="A1842" s="32">
        <v>1838</v>
      </c>
      <c r="B1842" s="19"/>
      <c r="C1842" s="19"/>
      <c r="D1842" s="19"/>
      <c r="E1842" s="15"/>
      <c r="F1842" s="59"/>
    </row>
    <row r="1843" spans="1:6" x14ac:dyDescent="0.35">
      <c r="A1843" s="32">
        <v>1839</v>
      </c>
      <c r="B1843" s="19"/>
      <c r="C1843" s="19"/>
      <c r="D1843" s="19"/>
      <c r="E1843" s="15"/>
      <c r="F1843" s="59"/>
    </row>
    <row r="1844" spans="1:6" x14ac:dyDescent="0.35">
      <c r="A1844" s="32">
        <v>1840</v>
      </c>
      <c r="B1844" s="19"/>
      <c r="C1844" s="19"/>
      <c r="D1844" s="19"/>
      <c r="E1844" s="15"/>
      <c r="F1844" s="59"/>
    </row>
    <row r="1845" spans="1:6" x14ac:dyDescent="0.35">
      <c r="A1845" s="32">
        <v>1841</v>
      </c>
      <c r="B1845" s="19"/>
      <c r="C1845" s="19"/>
      <c r="D1845" s="19"/>
      <c r="E1845" s="15"/>
      <c r="F1845" s="59"/>
    </row>
    <row r="1846" spans="1:6" x14ac:dyDescent="0.35">
      <c r="A1846" s="32">
        <v>1842</v>
      </c>
      <c r="B1846" s="19"/>
      <c r="C1846" s="19"/>
      <c r="D1846" s="19"/>
      <c r="E1846" s="15"/>
      <c r="F1846" s="59"/>
    </row>
    <row r="1847" spans="1:6" x14ac:dyDescent="0.35">
      <c r="A1847" s="32">
        <v>1843</v>
      </c>
      <c r="B1847" s="19"/>
      <c r="C1847" s="19"/>
      <c r="D1847" s="19"/>
      <c r="E1847" s="15"/>
      <c r="F1847" s="59"/>
    </row>
    <row r="1848" spans="1:6" x14ac:dyDescent="0.35">
      <c r="A1848" s="32">
        <v>1844</v>
      </c>
      <c r="B1848" s="19"/>
      <c r="C1848" s="19"/>
      <c r="D1848" s="19"/>
      <c r="E1848" s="15"/>
      <c r="F1848" s="59"/>
    </row>
    <row r="1849" spans="1:6" x14ac:dyDescent="0.35">
      <c r="A1849" s="32">
        <v>1845</v>
      </c>
      <c r="B1849" s="19"/>
      <c r="C1849" s="19"/>
      <c r="D1849" s="19"/>
      <c r="E1849" s="15"/>
      <c r="F1849" s="59"/>
    </row>
    <row r="1850" spans="1:6" x14ac:dyDescent="0.35">
      <c r="A1850" s="32">
        <v>1846</v>
      </c>
      <c r="B1850" s="19"/>
      <c r="C1850" s="19"/>
      <c r="D1850" s="19"/>
      <c r="E1850" s="15"/>
      <c r="F1850" s="59"/>
    </row>
    <row r="1851" spans="1:6" x14ac:dyDescent="0.35">
      <c r="A1851" s="32">
        <v>1847</v>
      </c>
      <c r="B1851" s="19"/>
      <c r="C1851" s="19"/>
      <c r="D1851" s="19"/>
      <c r="E1851" s="15"/>
      <c r="F1851" s="59"/>
    </row>
    <row r="1852" spans="1:6" x14ac:dyDescent="0.35">
      <c r="A1852" s="32">
        <v>1848</v>
      </c>
      <c r="B1852" s="19"/>
      <c r="C1852" s="19"/>
      <c r="D1852" s="19"/>
      <c r="E1852" s="15"/>
      <c r="F1852" s="59"/>
    </row>
    <row r="1853" spans="1:6" x14ac:dyDescent="0.35">
      <c r="A1853" s="32">
        <v>1849</v>
      </c>
      <c r="B1853" s="19"/>
      <c r="C1853" s="19"/>
      <c r="D1853" s="19"/>
      <c r="E1853" s="15"/>
      <c r="F1853" s="59"/>
    </row>
    <row r="1854" spans="1:6" x14ac:dyDescent="0.35">
      <c r="A1854" s="32">
        <v>1850</v>
      </c>
      <c r="B1854" s="19"/>
      <c r="C1854" s="19"/>
      <c r="D1854" s="19"/>
      <c r="E1854" s="15"/>
      <c r="F1854" s="59"/>
    </row>
    <row r="1855" spans="1:6" x14ac:dyDescent="0.35">
      <c r="A1855" s="32">
        <v>1851</v>
      </c>
      <c r="B1855" s="19"/>
      <c r="C1855" s="19"/>
      <c r="D1855" s="19"/>
      <c r="E1855" s="15"/>
      <c r="F1855" s="59"/>
    </row>
    <row r="1856" spans="1:6" x14ac:dyDescent="0.35">
      <c r="A1856" s="32">
        <v>1852</v>
      </c>
      <c r="B1856" s="19"/>
      <c r="C1856" s="19"/>
      <c r="D1856" s="19"/>
      <c r="E1856" s="15"/>
      <c r="F1856" s="59"/>
    </row>
    <row r="1857" spans="1:6" x14ac:dyDescent="0.35">
      <c r="A1857" s="32">
        <v>1853</v>
      </c>
      <c r="B1857" s="19"/>
      <c r="C1857" s="19"/>
      <c r="D1857" s="19"/>
      <c r="E1857" s="15"/>
      <c r="F1857" s="59"/>
    </row>
    <row r="1858" spans="1:6" x14ac:dyDescent="0.35">
      <c r="A1858" s="32">
        <v>1854</v>
      </c>
      <c r="B1858" s="19"/>
      <c r="C1858" s="19"/>
      <c r="D1858" s="19"/>
      <c r="E1858" s="15"/>
      <c r="F1858" s="59"/>
    </row>
    <row r="1859" spans="1:6" x14ac:dyDescent="0.35">
      <c r="A1859" s="32">
        <v>1855</v>
      </c>
      <c r="B1859" s="19"/>
      <c r="C1859" s="19"/>
      <c r="D1859" s="19"/>
      <c r="E1859" s="15"/>
      <c r="F1859" s="59"/>
    </row>
    <row r="1860" spans="1:6" x14ac:dyDescent="0.35">
      <c r="A1860" s="32">
        <v>1856</v>
      </c>
      <c r="B1860" s="19"/>
      <c r="C1860" s="19"/>
      <c r="D1860" s="19"/>
      <c r="E1860" s="15"/>
      <c r="F1860" s="59"/>
    </row>
    <row r="1861" spans="1:6" x14ac:dyDescent="0.35">
      <c r="A1861" s="32">
        <v>1857</v>
      </c>
      <c r="B1861" s="19"/>
      <c r="C1861" s="19"/>
      <c r="D1861" s="19"/>
      <c r="E1861" s="15"/>
      <c r="F1861" s="59"/>
    </row>
    <row r="1862" spans="1:6" x14ac:dyDescent="0.35">
      <c r="A1862" s="32">
        <v>1858</v>
      </c>
      <c r="B1862" s="19"/>
      <c r="C1862" s="19"/>
      <c r="D1862" s="19"/>
      <c r="E1862" s="15"/>
      <c r="F1862" s="59"/>
    </row>
    <row r="1863" spans="1:6" x14ac:dyDescent="0.35">
      <c r="A1863" s="32">
        <v>1859</v>
      </c>
      <c r="B1863" s="19"/>
      <c r="C1863" s="19"/>
      <c r="D1863" s="19"/>
      <c r="E1863" s="15"/>
      <c r="F1863" s="59"/>
    </row>
    <row r="1864" spans="1:6" x14ac:dyDescent="0.35">
      <c r="A1864" s="32">
        <v>1860</v>
      </c>
      <c r="B1864" s="19"/>
      <c r="C1864" s="19"/>
      <c r="D1864" s="19"/>
      <c r="E1864" s="15"/>
      <c r="F1864" s="59"/>
    </row>
    <row r="1865" spans="1:6" x14ac:dyDescent="0.35">
      <c r="A1865" s="32">
        <v>1861</v>
      </c>
      <c r="B1865" s="19"/>
      <c r="C1865" s="19"/>
      <c r="D1865" s="19"/>
      <c r="E1865" s="15"/>
      <c r="F1865" s="59"/>
    </row>
    <row r="1866" spans="1:6" x14ac:dyDescent="0.35">
      <c r="A1866" s="32">
        <v>1862</v>
      </c>
      <c r="B1866" s="19"/>
      <c r="C1866" s="19"/>
      <c r="D1866" s="19"/>
      <c r="E1866" s="15"/>
      <c r="F1866" s="59"/>
    </row>
    <row r="1867" spans="1:6" x14ac:dyDescent="0.35">
      <c r="A1867" s="32">
        <v>1863</v>
      </c>
      <c r="B1867" s="19"/>
      <c r="C1867" s="19"/>
      <c r="D1867" s="19"/>
      <c r="E1867" s="15"/>
      <c r="F1867" s="59"/>
    </row>
    <row r="1868" spans="1:6" x14ac:dyDescent="0.35">
      <c r="A1868" s="32">
        <v>1864</v>
      </c>
      <c r="B1868" s="19"/>
      <c r="C1868" s="19"/>
      <c r="D1868" s="19"/>
      <c r="E1868" s="15"/>
      <c r="F1868" s="59"/>
    </row>
    <row r="1869" spans="1:6" x14ac:dyDescent="0.35">
      <c r="A1869" s="32">
        <v>1865</v>
      </c>
      <c r="B1869" s="19"/>
      <c r="C1869" s="19"/>
      <c r="D1869" s="19"/>
      <c r="E1869" s="15"/>
      <c r="F1869" s="59"/>
    </row>
    <row r="1870" spans="1:6" x14ac:dyDescent="0.35">
      <c r="A1870" s="32">
        <v>1866</v>
      </c>
      <c r="B1870" s="19"/>
      <c r="C1870" s="19"/>
      <c r="D1870" s="19"/>
      <c r="E1870" s="15"/>
      <c r="F1870" s="59"/>
    </row>
    <row r="1871" spans="1:6" x14ac:dyDescent="0.35">
      <c r="A1871" s="32">
        <v>1867</v>
      </c>
      <c r="B1871" s="19"/>
      <c r="C1871" s="19"/>
      <c r="D1871" s="19"/>
      <c r="E1871" s="15"/>
      <c r="F1871" s="59"/>
    </row>
    <row r="1872" spans="1:6" x14ac:dyDescent="0.35">
      <c r="A1872" s="32">
        <v>1868</v>
      </c>
      <c r="B1872" s="19"/>
      <c r="C1872" s="19"/>
      <c r="D1872" s="19"/>
      <c r="E1872" s="15"/>
      <c r="F1872" s="59"/>
    </row>
    <row r="1873" spans="1:6" x14ac:dyDescent="0.35">
      <c r="A1873" s="32">
        <v>1869</v>
      </c>
      <c r="B1873" s="19"/>
      <c r="C1873" s="19"/>
      <c r="D1873" s="19"/>
      <c r="E1873" s="15"/>
      <c r="F1873" s="59"/>
    </row>
    <row r="1874" spans="1:6" x14ac:dyDescent="0.35">
      <c r="A1874" s="32">
        <v>1870</v>
      </c>
      <c r="B1874" s="19"/>
      <c r="C1874" s="19"/>
      <c r="D1874" s="19"/>
      <c r="E1874" s="15"/>
      <c r="F1874" s="59"/>
    </row>
    <row r="1875" spans="1:6" x14ac:dyDescent="0.35">
      <c r="A1875" s="32">
        <v>1871</v>
      </c>
      <c r="B1875" s="19"/>
      <c r="C1875" s="19"/>
      <c r="D1875" s="19"/>
      <c r="E1875" s="15"/>
      <c r="F1875" s="59"/>
    </row>
    <row r="1876" spans="1:6" x14ac:dyDescent="0.35">
      <c r="A1876" s="32">
        <v>1872</v>
      </c>
      <c r="B1876" s="19"/>
      <c r="C1876" s="19"/>
      <c r="D1876" s="19"/>
      <c r="E1876" s="15"/>
      <c r="F1876" s="59"/>
    </row>
    <row r="1877" spans="1:6" x14ac:dyDescent="0.35">
      <c r="A1877" s="32">
        <v>1873</v>
      </c>
      <c r="B1877" s="19"/>
      <c r="C1877" s="19"/>
      <c r="D1877" s="19"/>
      <c r="E1877" s="15"/>
      <c r="F1877" s="59"/>
    </row>
    <row r="1878" spans="1:6" x14ac:dyDescent="0.35">
      <c r="A1878" s="32">
        <v>1874</v>
      </c>
      <c r="B1878" s="19"/>
      <c r="C1878" s="19"/>
      <c r="D1878" s="19"/>
      <c r="E1878" s="15"/>
      <c r="F1878" s="59"/>
    </row>
    <row r="1879" spans="1:6" x14ac:dyDescent="0.35">
      <c r="A1879" s="32">
        <v>1875</v>
      </c>
      <c r="B1879" s="19"/>
      <c r="C1879" s="19"/>
      <c r="D1879" s="19"/>
      <c r="E1879" s="15"/>
      <c r="F1879" s="59"/>
    </row>
    <row r="1880" spans="1:6" x14ac:dyDescent="0.35">
      <c r="A1880" s="32">
        <v>1876</v>
      </c>
      <c r="B1880" s="19"/>
      <c r="C1880" s="19"/>
      <c r="D1880" s="19"/>
      <c r="E1880" s="15"/>
      <c r="F1880" s="59"/>
    </row>
    <row r="1881" spans="1:6" x14ac:dyDescent="0.35">
      <c r="A1881" s="32">
        <v>1877</v>
      </c>
      <c r="B1881" s="19"/>
      <c r="C1881" s="19"/>
      <c r="D1881" s="19"/>
      <c r="E1881" s="15"/>
      <c r="F1881" s="59"/>
    </row>
    <row r="1882" spans="1:6" x14ac:dyDescent="0.35">
      <c r="A1882" s="32">
        <v>1878</v>
      </c>
      <c r="B1882" s="19"/>
      <c r="C1882" s="19"/>
      <c r="D1882" s="19"/>
      <c r="E1882" s="15"/>
      <c r="F1882" s="59"/>
    </row>
    <row r="1883" spans="1:6" x14ac:dyDescent="0.35">
      <c r="A1883" s="32">
        <v>1879</v>
      </c>
      <c r="B1883" s="19"/>
      <c r="C1883" s="19"/>
      <c r="D1883" s="19"/>
      <c r="E1883" s="15"/>
      <c r="F1883" s="59"/>
    </row>
    <row r="1884" spans="1:6" x14ac:dyDescent="0.35">
      <c r="A1884" s="32">
        <v>1880</v>
      </c>
      <c r="B1884" s="19"/>
      <c r="C1884" s="19"/>
      <c r="D1884" s="19"/>
      <c r="E1884" s="15"/>
      <c r="F1884" s="59"/>
    </row>
    <row r="1885" spans="1:6" x14ac:dyDescent="0.35">
      <c r="A1885" s="32">
        <v>1881</v>
      </c>
      <c r="B1885" s="19"/>
      <c r="C1885" s="19"/>
      <c r="D1885" s="19"/>
      <c r="E1885" s="15"/>
      <c r="F1885" s="59"/>
    </row>
    <row r="1886" spans="1:6" x14ac:dyDescent="0.35">
      <c r="A1886" s="32">
        <v>1882</v>
      </c>
      <c r="B1886" s="19"/>
      <c r="C1886" s="19"/>
      <c r="D1886" s="19"/>
      <c r="E1886" s="15"/>
      <c r="F1886" s="59"/>
    </row>
    <row r="1887" spans="1:6" x14ac:dyDescent="0.35">
      <c r="A1887" s="32">
        <v>1883</v>
      </c>
      <c r="B1887" s="19"/>
      <c r="C1887" s="19"/>
      <c r="D1887" s="19"/>
      <c r="E1887" s="15"/>
      <c r="F1887" s="59"/>
    </row>
    <row r="1888" spans="1:6" x14ac:dyDescent="0.35">
      <c r="A1888" s="32">
        <v>1884</v>
      </c>
      <c r="B1888" s="19"/>
      <c r="C1888" s="19"/>
      <c r="D1888" s="19"/>
      <c r="E1888" s="15"/>
      <c r="F1888" s="59"/>
    </row>
    <row r="1889" spans="1:6" x14ac:dyDescent="0.35">
      <c r="A1889" s="32">
        <v>1885</v>
      </c>
      <c r="B1889" s="19"/>
      <c r="C1889" s="19"/>
      <c r="D1889" s="19"/>
      <c r="E1889" s="15"/>
      <c r="F1889" s="59"/>
    </row>
    <row r="1890" spans="1:6" x14ac:dyDescent="0.35">
      <c r="A1890" s="32">
        <v>1886</v>
      </c>
      <c r="B1890" s="19"/>
      <c r="C1890" s="19"/>
      <c r="D1890" s="19"/>
      <c r="E1890" s="15"/>
      <c r="F1890" s="59"/>
    </row>
    <row r="1891" spans="1:6" x14ac:dyDescent="0.35">
      <c r="A1891" s="32">
        <v>1887</v>
      </c>
      <c r="B1891" s="19"/>
      <c r="C1891" s="19"/>
      <c r="D1891" s="19"/>
      <c r="E1891" s="15"/>
      <c r="F1891" s="59"/>
    </row>
    <row r="1892" spans="1:6" x14ac:dyDescent="0.35">
      <c r="A1892" s="32">
        <v>1888</v>
      </c>
      <c r="B1892" s="19"/>
      <c r="C1892" s="19"/>
      <c r="D1892" s="19"/>
      <c r="E1892" s="15"/>
      <c r="F1892" s="59"/>
    </row>
    <row r="1893" spans="1:6" x14ac:dyDescent="0.35">
      <c r="A1893" s="32">
        <v>1889</v>
      </c>
      <c r="B1893" s="19"/>
      <c r="C1893" s="19"/>
      <c r="D1893" s="19"/>
      <c r="E1893" s="15"/>
      <c r="F1893" s="59"/>
    </row>
    <row r="1894" spans="1:6" x14ac:dyDescent="0.35">
      <c r="A1894" s="32">
        <v>1890</v>
      </c>
      <c r="B1894" s="19"/>
      <c r="C1894" s="19"/>
      <c r="D1894" s="19"/>
      <c r="E1894" s="15"/>
      <c r="F1894" s="59"/>
    </row>
    <row r="1895" spans="1:6" x14ac:dyDescent="0.35">
      <c r="A1895" s="32">
        <v>1891</v>
      </c>
      <c r="B1895" s="19"/>
      <c r="C1895" s="19"/>
      <c r="D1895" s="19"/>
      <c r="E1895" s="15"/>
      <c r="F1895" s="59"/>
    </row>
    <row r="1896" spans="1:6" x14ac:dyDescent="0.35">
      <c r="A1896" s="32">
        <v>1892</v>
      </c>
      <c r="B1896" s="19"/>
      <c r="C1896" s="19"/>
      <c r="D1896" s="19"/>
      <c r="E1896" s="15"/>
      <c r="F1896" s="59"/>
    </row>
    <row r="1897" spans="1:6" x14ac:dyDescent="0.35">
      <c r="A1897" s="32">
        <v>1893</v>
      </c>
      <c r="B1897" s="19"/>
      <c r="C1897" s="19"/>
      <c r="D1897" s="19"/>
      <c r="E1897" s="15"/>
      <c r="F1897" s="59"/>
    </row>
    <row r="1898" spans="1:6" x14ac:dyDescent="0.35">
      <c r="A1898" s="32">
        <v>1894</v>
      </c>
      <c r="B1898" s="19"/>
      <c r="C1898" s="19"/>
      <c r="D1898" s="19"/>
      <c r="E1898" s="15"/>
      <c r="F1898" s="59"/>
    </row>
    <row r="1899" spans="1:6" x14ac:dyDescent="0.35">
      <c r="A1899" s="32">
        <v>1895</v>
      </c>
      <c r="B1899" s="19"/>
      <c r="C1899" s="19"/>
      <c r="D1899" s="19"/>
      <c r="E1899" s="15"/>
      <c r="F1899" s="59"/>
    </row>
    <row r="1900" spans="1:6" x14ac:dyDescent="0.35">
      <c r="A1900" s="32">
        <v>1896</v>
      </c>
      <c r="B1900" s="19"/>
      <c r="C1900" s="19"/>
      <c r="D1900" s="19"/>
      <c r="E1900" s="15"/>
      <c r="F1900" s="59"/>
    </row>
    <row r="1901" spans="1:6" x14ac:dyDescent="0.35">
      <c r="A1901" s="32">
        <v>1897</v>
      </c>
      <c r="B1901" s="19"/>
      <c r="C1901" s="19"/>
      <c r="D1901" s="19"/>
      <c r="E1901" s="15"/>
      <c r="F1901" s="59"/>
    </row>
    <row r="1902" spans="1:6" x14ac:dyDescent="0.35">
      <c r="A1902" s="32">
        <v>1898</v>
      </c>
      <c r="B1902" s="19"/>
      <c r="C1902" s="19"/>
      <c r="D1902" s="19"/>
      <c r="E1902" s="15"/>
      <c r="F1902" s="59"/>
    </row>
    <row r="1903" spans="1:6" x14ac:dyDescent="0.35">
      <c r="A1903" s="32">
        <v>1899</v>
      </c>
      <c r="B1903" s="19"/>
      <c r="C1903" s="19"/>
      <c r="D1903" s="19"/>
      <c r="E1903" s="15"/>
      <c r="F1903" s="59"/>
    </row>
    <row r="1904" spans="1:6" x14ac:dyDescent="0.35">
      <c r="A1904" s="32">
        <v>1900</v>
      </c>
      <c r="B1904" s="19"/>
      <c r="C1904" s="19"/>
      <c r="D1904" s="19"/>
      <c r="E1904" s="15"/>
      <c r="F1904" s="59"/>
    </row>
    <row r="1905" spans="1:6" x14ac:dyDescent="0.35">
      <c r="A1905" s="32">
        <v>1901</v>
      </c>
      <c r="B1905" s="19"/>
      <c r="C1905" s="19"/>
      <c r="D1905" s="19"/>
      <c r="E1905" s="15"/>
      <c r="F1905" s="59"/>
    </row>
    <row r="1906" spans="1:6" x14ac:dyDescent="0.35">
      <c r="A1906" s="32">
        <v>1902</v>
      </c>
      <c r="B1906" s="19"/>
      <c r="C1906" s="19"/>
      <c r="D1906" s="19"/>
      <c r="E1906" s="15"/>
      <c r="F1906" s="59"/>
    </row>
    <row r="1907" spans="1:6" x14ac:dyDescent="0.35">
      <c r="A1907" s="32">
        <v>1903</v>
      </c>
      <c r="B1907" s="19"/>
      <c r="C1907" s="19"/>
      <c r="D1907" s="19"/>
      <c r="E1907" s="15"/>
      <c r="F1907" s="59"/>
    </row>
    <row r="1908" spans="1:6" x14ac:dyDescent="0.35">
      <c r="A1908" s="32">
        <v>1904</v>
      </c>
      <c r="B1908" s="19"/>
      <c r="C1908" s="19"/>
      <c r="D1908" s="19"/>
      <c r="E1908" s="15"/>
      <c r="F1908" s="59"/>
    </row>
    <row r="1909" spans="1:6" x14ac:dyDescent="0.35">
      <c r="A1909" s="32">
        <v>1905</v>
      </c>
      <c r="B1909" s="19"/>
      <c r="C1909" s="19"/>
      <c r="D1909" s="19"/>
      <c r="E1909" s="15"/>
      <c r="F1909" s="59"/>
    </row>
    <row r="1910" spans="1:6" x14ac:dyDescent="0.35">
      <c r="A1910" s="32">
        <v>1906</v>
      </c>
      <c r="B1910" s="19"/>
      <c r="C1910" s="19"/>
      <c r="D1910" s="19"/>
      <c r="E1910" s="15"/>
      <c r="F1910" s="59"/>
    </row>
    <row r="1911" spans="1:6" x14ac:dyDescent="0.35">
      <c r="A1911" s="32">
        <v>1907</v>
      </c>
      <c r="B1911" s="19"/>
      <c r="C1911" s="19"/>
      <c r="D1911" s="19"/>
      <c r="E1911" s="15"/>
      <c r="F1911" s="59"/>
    </row>
    <row r="1912" spans="1:6" x14ac:dyDescent="0.35">
      <c r="A1912" s="32">
        <v>1908</v>
      </c>
      <c r="B1912" s="19"/>
      <c r="C1912" s="19"/>
      <c r="D1912" s="19"/>
      <c r="E1912" s="15"/>
      <c r="F1912" s="59"/>
    </row>
    <row r="1913" spans="1:6" x14ac:dyDescent="0.35">
      <c r="A1913" s="32">
        <v>1909</v>
      </c>
      <c r="B1913" s="19"/>
      <c r="C1913" s="19"/>
      <c r="D1913" s="19"/>
      <c r="E1913" s="15"/>
      <c r="F1913" s="59"/>
    </row>
    <row r="1914" spans="1:6" x14ac:dyDescent="0.35">
      <c r="A1914" s="32">
        <v>1910</v>
      </c>
      <c r="B1914" s="19"/>
      <c r="C1914" s="19"/>
      <c r="D1914" s="19"/>
      <c r="E1914" s="15"/>
      <c r="F1914" s="59"/>
    </row>
    <row r="1915" spans="1:6" x14ac:dyDescent="0.35">
      <c r="A1915" s="32">
        <v>1911</v>
      </c>
      <c r="B1915" s="19"/>
      <c r="C1915" s="19"/>
      <c r="D1915" s="19"/>
      <c r="E1915" s="15"/>
      <c r="F1915" s="59"/>
    </row>
    <row r="1916" spans="1:6" x14ac:dyDescent="0.35">
      <c r="A1916" s="32">
        <v>1912</v>
      </c>
      <c r="B1916" s="19"/>
      <c r="C1916" s="19"/>
      <c r="D1916" s="19"/>
      <c r="E1916" s="15"/>
      <c r="F1916" s="59"/>
    </row>
    <row r="1917" spans="1:6" x14ac:dyDescent="0.35">
      <c r="A1917" s="32">
        <v>1913</v>
      </c>
      <c r="B1917" s="19"/>
      <c r="C1917" s="19"/>
      <c r="D1917" s="19"/>
      <c r="E1917" s="15"/>
      <c r="F1917" s="59"/>
    </row>
    <row r="1918" spans="1:6" x14ac:dyDescent="0.35">
      <c r="A1918" s="32">
        <v>1914</v>
      </c>
      <c r="B1918" s="19"/>
      <c r="C1918" s="19"/>
      <c r="D1918" s="19"/>
      <c r="E1918" s="15"/>
      <c r="F1918" s="59"/>
    </row>
    <row r="1919" spans="1:6" x14ac:dyDescent="0.35">
      <c r="A1919" s="32">
        <v>1915</v>
      </c>
      <c r="B1919" s="19"/>
      <c r="C1919" s="19"/>
      <c r="D1919" s="19"/>
      <c r="E1919" s="15"/>
      <c r="F1919" s="59"/>
    </row>
    <row r="1920" spans="1:6" x14ac:dyDescent="0.35">
      <c r="A1920" s="32">
        <v>1916</v>
      </c>
      <c r="B1920" s="19"/>
      <c r="C1920" s="19"/>
      <c r="D1920" s="19"/>
      <c r="E1920" s="15"/>
      <c r="F1920" s="59"/>
    </row>
    <row r="1921" spans="1:6" x14ac:dyDescent="0.35">
      <c r="A1921" s="32">
        <v>1917</v>
      </c>
      <c r="B1921" s="19"/>
      <c r="C1921" s="19"/>
      <c r="D1921" s="19"/>
      <c r="E1921" s="15"/>
      <c r="F1921" s="59"/>
    </row>
    <row r="1922" spans="1:6" x14ac:dyDescent="0.35">
      <c r="A1922" s="32">
        <v>1918</v>
      </c>
      <c r="B1922" s="19"/>
      <c r="C1922" s="19"/>
      <c r="D1922" s="19"/>
      <c r="E1922" s="15"/>
      <c r="F1922" s="59"/>
    </row>
    <row r="1923" spans="1:6" x14ac:dyDescent="0.35">
      <c r="A1923" s="32">
        <v>1919</v>
      </c>
      <c r="B1923" s="19"/>
      <c r="C1923" s="19"/>
      <c r="D1923" s="19"/>
      <c r="E1923" s="15"/>
      <c r="F1923" s="59"/>
    </row>
    <row r="1924" spans="1:6" x14ac:dyDescent="0.35">
      <c r="A1924" s="32">
        <v>1920</v>
      </c>
      <c r="B1924" s="19"/>
      <c r="C1924" s="19"/>
      <c r="D1924" s="19"/>
      <c r="E1924" s="15"/>
      <c r="F1924" s="59"/>
    </row>
    <row r="1925" spans="1:6" x14ac:dyDescent="0.35">
      <c r="A1925" s="32">
        <v>1921</v>
      </c>
      <c r="B1925" s="19"/>
      <c r="C1925" s="19"/>
      <c r="D1925" s="19"/>
      <c r="E1925" s="15"/>
      <c r="F1925" s="59"/>
    </row>
    <row r="1926" spans="1:6" x14ac:dyDescent="0.35">
      <c r="A1926" s="32">
        <v>1922</v>
      </c>
      <c r="B1926" s="19"/>
      <c r="C1926" s="19"/>
      <c r="D1926" s="19"/>
      <c r="E1926" s="15"/>
      <c r="F1926" s="59"/>
    </row>
    <row r="1927" spans="1:6" x14ac:dyDescent="0.35">
      <c r="A1927" s="32">
        <v>1923</v>
      </c>
      <c r="B1927" s="19"/>
      <c r="C1927" s="19"/>
      <c r="D1927" s="19"/>
      <c r="E1927" s="15"/>
      <c r="F1927" s="59"/>
    </row>
    <row r="1928" spans="1:6" x14ac:dyDescent="0.35">
      <c r="A1928" s="32">
        <v>1924</v>
      </c>
      <c r="B1928" s="19"/>
      <c r="C1928" s="19"/>
      <c r="D1928" s="19"/>
      <c r="E1928" s="15"/>
      <c r="F1928" s="59"/>
    </row>
    <row r="1929" spans="1:6" x14ac:dyDescent="0.35">
      <c r="A1929" s="32">
        <v>1925</v>
      </c>
      <c r="B1929" s="19"/>
      <c r="C1929" s="19"/>
      <c r="D1929" s="19"/>
      <c r="E1929" s="15"/>
      <c r="F1929" s="59"/>
    </row>
    <row r="1930" spans="1:6" x14ac:dyDescent="0.35">
      <c r="A1930" s="32">
        <v>1926</v>
      </c>
      <c r="B1930" s="19"/>
      <c r="C1930" s="19"/>
      <c r="D1930" s="19"/>
      <c r="E1930" s="15"/>
      <c r="F1930" s="59"/>
    </row>
    <row r="1931" spans="1:6" x14ac:dyDescent="0.35">
      <c r="A1931" s="32">
        <v>1927</v>
      </c>
      <c r="B1931" s="19"/>
      <c r="C1931" s="19"/>
      <c r="D1931" s="19"/>
      <c r="E1931" s="15"/>
      <c r="F1931" s="59"/>
    </row>
    <row r="1932" spans="1:6" x14ac:dyDescent="0.35">
      <c r="A1932" s="32">
        <v>1928</v>
      </c>
      <c r="B1932" s="19"/>
      <c r="C1932" s="19"/>
      <c r="D1932" s="19"/>
      <c r="E1932" s="15"/>
      <c r="F1932" s="59"/>
    </row>
    <row r="1933" spans="1:6" x14ac:dyDescent="0.35">
      <c r="A1933" s="32">
        <v>1929</v>
      </c>
      <c r="B1933" s="19"/>
      <c r="C1933" s="19"/>
      <c r="D1933" s="19"/>
      <c r="E1933" s="15"/>
      <c r="F1933" s="59"/>
    </row>
    <row r="1934" spans="1:6" x14ac:dyDescent="0.35">
      <c r="A1934" s="32">
        <v>1930</v>
      </c>
      <c r="B1934" s="19"/>
      <c r="C1934" s="19"/>
      <c r="D1934" s="19"/>
      <c r="E1934" s="15"/>
      <c r="F1934" s="59"/>
    </row>
    <row r="1935" spans="1:6" x14ac:dyDescent="0.35">
      <c r="A1935" s="32">
        <v>1931</v>
      </c>
      <c r="B1935" s="19"/>
      <c r="C1935" s="19"/>
      <c r="D1935" s="19"/>
      <c r="E1935" s="15"/>
      <c r="F1935" s="59"/>
    </row>
    <row r="1936" spans="1:6" x14ac:dyDescent="0.35">
      <c r="A1936" s="32">
        <v>1932</v>
      </c>
      <c r="B1936" s="19"/>
      <c r="C1936" s="19"/>
      <c r="D1936" s="19"/>
      <c r="E1936" s="15"/>
      <c r="F1936" s="59"/>
    </row>
    <row r="1937" spans="1:6" x14ac:dyDescent="0.35">
      <c r="A1937" s="32">
        <v>1933</v>
      </c>
      <c r="B1937" s="19"/>
      <c r="C1937" s="19"/>
      <c r="D1937" s="19"/>
      <c r="E1937" s="15"/>
      <c r="F1937" s="59"/>
    </row>
    <row r="1938" spans="1:6" x14ac:dyDescent="0.35">
      <c r="A1938" s="32">
        <v>1934</v>
      </c>
      <c r="B1938" s="19"/>
      <c r="C1938" s="19"/>
      <c r="D1938" s="19"/>
      <c r="E1938" s="15"/>
      <c r="F1938" s="59"/>
    </row>
    <row r="1939" spans="1:6" x14ac:dyDescent="0.35">
      <c r="A1939" s="32">
        <v>1935</v>
      </c>
      <c r="B1939" s="19"/>
      <c r="C1939" s="19"/>
      <c r="D1939" s="19"/>
      <c r="E1939" s="15"/>
      <c r="F1939" s="59"/>
    </row>
    <row r="1940" spans="1:6" x14ac:dyDescent="0.35">
      <c r="A1940" s="32">
        <v>1936</v>
      </c>
      <c r="B1940" s="19"/>
      <c r="C1940" s="19"/>
      <c r="D1940" s="19"/>
      <c r="E1940" s="15"/>
      <c r="F1940" s="59"/>
    </row>
    <row r="1941" spans="1:6" x14ac:dyDescent="0.35">
      <c r="A1941" s="32">
        <v>1937</v>
      </c>
      <c r="B1941" s="19"/>
      <c r="C1941" s="19"/>
      <c r="D1941" s="19"/>
      <c r="E1941" s="15"/>
      <c r="F1941" s="59"/>
    </row>
    <row r="1942" spans="1:6" x14ac:dyDescent="0.35">
      <c r="A1942" s="32">
        <v>1938</v>
      </c>
      <c r="B1942" s="19"/>
      <c r="C1942" s="19"/>
      <c r="D1942" s="19"/>
      <c r="E1942" s="15"/>
      <c r="F1942" s="59"/>
    </row>
    <row r="1943" spans="1:6" x14ac:dyDescent="0.35">
      <c r="A1943" s="32">
        <v>1939</v>
      </c>
      <c r="B1943" s="19"/>
      <c r="C1943" s="19"/>
      <c r="D1943" s="19"/>
      <c r="E1943" s="15"/>
      <c r="F1943" s="59"/>
    </row>
    <row r="1944" spans="1:6" x14ac:dyDescent="0.35">
      <c r="A1944" s="32">
        <v>1940</v>
      </c>
      <c r="B1944" s="19"/>
      <c r="C1944" s="19"/>
      <c r="D1944" s="19"/>
      <c r="E1944" s="15"/>
      <c r="F1944" s="59"/>
    </row>
    <row r="1945" spans="1:6" x14ac:dyDescent="0.35">
      <c r="A1945" s="32">
        <v>1941</v>
      </c>
      <c r="B1945" s="19"/>
      <c r="C1945" s="19"/>
      <c r="D1945" s="19"/>
      <c r="E1945" s="15"/>
      <c r="F1945" s="59"/>
    </row>
    <row r="1946" spans="1:6" x14ac:dyDescent="0.35">
      <c r="A1946" s="32">
        <v>1942</v>
      </c>
      <c r="B1946" s="19"/>
      <c r="C1946" s="19"/>
      <c r="D1946" s="19"/>
      <c r="E1946" s="15"/>
      <c r="F1946" s="59"/>
    </row>
    <row r="1947" spans="1:6" x14ac:dyDescent="0.35">
      <c r="A1947" s="32">
        <v>1943</v>
      </c>
      <c r="B1947" s="19"/>
      <c r="C1947" s="19"/>
      <c r="D1947" s="19"/>
      <c r="E1947" s="15"/>
      <c r="F1947" s="59"/>
    </row>
    <row r="1948" spans="1:6" x14ac:dyDescent="0.35">
      <c r="A1948" s="32">
        <v>1944</v>
      </c>
      <c r="B1948" s="19"/>
      <c r="C1948" s="19"/>
      <c r="D1948" s="19"/>
      <c r="E1948" s="15"/>
      <c r="F1948" s="59"/>
    </row>
    <row r="1949" spans="1:6" x14ac:dyDescent="0.35">
      <c r="A1949" s="32">
        <v>1945</v>
      </c>
      <c r="B1949" s="19"/>
      <c r="C1949" s="19"/>
      <c r="D1949" s="19"/>
      <c r="E1949" s="15"/>
      <c r="F1949" s="59"/>
    </row>
    <row r="1950" spans="1:6" x14ac:dyDescent="0.35">
      <c r="A1950" s="32">
        <v>1946</v>
      </c>
      <c r="B1950" s="19"/>
      <c r="C1950" s="19"/>
      <c r="D1950" s="19"/>
      <c r="E1950" s="15"/>
      <c r="F1950" s="59"/>
    </row>
    <row r="1951" spans="1:6" x14ac:dyDescent="0.35">
      <c r="A1951" s="32">
        <v>1947</v>
      </c>
      <c r="B1951" s="19"/>
      <c r="C1951" s="19"/>
      <c r="D1951" s="19"/>
      <c r="E1951" s="15"/>
      <c r="F1951" s="59"/>
    </row>
    <row r="1952" spans="1:6" x14ac:dyDescent="0.35">
      <c r="A1952" s="32">
        <v>1948</v>
      </c>
      <c r="B1952" s="19"/>
      <c r="C1952" s="19"/>
      <c r="D1952" s="19"/>
      <c r="E1952" s="15"/>
      <c r="F1952" s="59"/>
    </row>
    <row r="1953" spans="1:6" x14ac:dyDescent="0.35">
      <c r="A1953" s="32">
        <v>1949</v>
      </c>
      <c r="B1953" s="19"/>
      <c r="C1953" s="19"/>
      <c r="D1953" s="19"/>
      <c r="E1953" s="15"/>
      <c r="F1953" s="59"/>
    </row>
    <row r="1954" spans="1:6" x14ac:dyDescent="0.35">
      <c r="A1954" s="32">
        <v>1950</v>
      </c>
      <c r="B1954" s="19"/>
      <c r="C1954" s="19"/>
      <c r="D1954" s="19"/>
      <c r="E1954" s="15"/>
      <c r="F1954" s="59"/>
    </row>
    <row r="1955" spans="1:6" x14ac:dyDescent="0.35">
      <c r="A1955" s="32">
        <v>1951</v>
      </c>
      <c r="B1955" s="19"/>
      <c r="C1955" s="19"/>
      <c r="D1955" s="19"/>
      <c r="E1955" s="15"/>
      <c r="F1955" s="59"/>
    </row>
    <row r="1956" spans="1:6" x14ac:dyDescent="0.35">
      <c r="A1956" s="32">
        <v>1952</v>
      </c>
      <c r="B1956" s="19"/>
      <c r="C1956" s="19"/>
      <c r="D1956" s="19"/>
      <c r="E1956" s="15"/>
      <c r="F1956" s="59"/>
    </row>
    <row r="1957" spans="1:6" x14ac:dyDescent="0.35">
      <c r="A1957" s="32">
        <v>1953</v>
      </c>
      <c r="B1957" s="19"/>
      <c r="C1957" s="19"/>
      <c r="D1957" s="19"/>
      <c r="E1957" s="15"/>
      <c r="F1957" s="59"/>
    </row>
    <row r="1958" spans="1:6" x14ac:dyDescent="0.35">
      <c r="A1958" s="32">
        <v>1954</v>
      </c>
      <c r="B1958" s="19"/>
      <c r="C1958" s="19"/>
      <c r="D1958" s="19"/>
      <c r="E1958" s="15"/>
      <c r="F1958" s="59"/>
    </row>
    <row r="1959" spans="1:6" x14ac:dyDescent="0.35">
      <c r="A1959" s="32">
        <v>1955</v>
      </c>
      <c r="B1959" s="19"/>
      <c r="C1959" s="19"/>
      <c r="D1959" s="19"/>
      <c r="E1959" s="15"/>
      <c r="F1959" s="59"/>
    </row>
    <row r="1960" spans="1:6" x14ac:dyDescent="0.35">
      <c r="A1960" s="32">
        <v>1956</v>
      </c>
      <c r="B1960" s="19"/>
      <c r="C1960" s="19"/>
      <c r="D1960" s="19"/>
      <c r="E1960" s="15"/>
      <c r="F1960" s="59"/>
    </row>
    <row r="1961" spans="1:6" x14ac:dyDescent="0.35">
      <c r="A1961" s="32">
        <v>1957</v>
      </c>
      <c r="B1961" s="19"/>
      <c r="C1961" s="19"/>
      <c r="D1961" s="19"/>
      <c r="E1961" s="15"/>
      <c r="F1961" s="59"/>
    </row>
    <row r="1962" spans="1:6" x14ac:dyDescent="0.35">
      <c r="A1962" s="32">
        <v>1958</v>
      </c>
      <c r="B1962" s="19"/>
      <c r="C1962" s="19"/>
      <c r="D1962" s="19"/>
      <c r="E1962" s="15"/>
      <c r="F1962" s="59"/>
    </row>
    <row r="1963" spans="1:6" x14ac:dyDescent="0.35">
      <c r="A1963" s="32">
        <v>1959</v>
      </c>
      <c r="B1963" s="19"/>
      <c r="C1963" s="19"/>
      <c r="D1963" s="19"/>
      <c r="E1963" s="15"/>
      <c r="F1963" s="59"/>
    </row>
    <row r="1964" spans="1:6" x14ac:dyDescent="0.35">
      <c r="A1964" s="32">
        <v>1960</v>
      </c>
      <c r="B1964" s="19"/>
      <c r="C1964" s="19"/>
      <c r="D1964" s="19"/>
      <c r="E1964" s="15"/>
      <c r="F1964" s="59"/>
    </row>
    <row r="1965" spans="1:6" x14ac:dyDescent="0.35">
      <c r="A1965" s="32">
        <v>1961</v>
      </c>
      <c r="B1965" s="19"/>
      <c r="C1965" s="19"/>
      <c r="D1965" s="19"/>
      <c r="E1965" s="15"/>
      <c r="F1965" s="59"/>
    </row>
    <row r="1966" spans="1:6" x14ac:dyDescent="0.35">
      <c r="A1966" s="32">
        <v>1962</v>
      </c>
      <c r="B1966" s="19"/>
      <c r="C1966" s="19"/>
      <c r="D1966" s="19"/>
      <c r="E1966" s="15"/>
      <c r="F1966" s="59"/>
    </row>
    <row r="1967" spans="1:6" x14ac:dyDescent="0.35">
      <c r="A1967" s="32">
        <v>1963</v>
      </c>
      <c r="B1967" s="19"/>
      <c r="C1967" s="19"/>
      <c r="D1967" s="19"/>
      <c r="E1967" s="15"/>
      <c r="F1967" s="59"/>
    </row>
    <row r="1968" spans="1:6" x14ac:dyDescent="0.35">
      <c r="A1968" s="32">
        <v>1964</v>
      </c>
      <c r="B1968" s="19"/>
      <c r="C1968" s="19"/>
      <c r="D1968" s="19"/>
      <c r="E1968" s="15"/>
      <c r="F1968" s="59"/>
    </row>
    <row r="1969" spans="1:6" x14ac:dyDescent="0.35">
      <c r="A1969" s="32">
        <v>1965</v>
      </c>
      <c r="B1969" s="19"/>
      <c r="C1969" s="19"/>
      <c r="D1969" s="19"/>
      <c r="E1969" s="15"/>
      <c r="F1969" s="59"/>
    </row>
    <row r="1970" spans="1:6" x14ac:dyDescent="0.35">
      <c r="A1970" s="32">
        <v>1966</v>
      </c>
      <c r="B1970" s="19"/>
      <c r="C1970" s="19"/>
      <c r="D1970" s="19"/>
      <c r="E1970" s="15"/>
      <c r="F1970" s="59"/>
    </row>
    <row r="1971" spans="1:6" x14ac:dyDescent="0.35">
      <c r="A1971" s="32">
        <v>1967</v>
      </c>
      <c r="B1971" s="19"/>
      <c r="C1971" s="19"/>
      <c r="D1971" s="19"/>
      <c r="E1971" s="15"/>
      <c r="F1971" s="59"/>
    </row>
    <row r="1972" spans="1:6" x14ac:dyDescent="0.35">
      <c r="A1972" s="32">
        <v>1968</v>
      </c>
      <c r="B1972" s="19"/>
      <c r="C1972" s="19"/>
      <c r="D1972" s="19"/>
      <c r="E1972" s="15"/>
      <c r="F1972" s="59"/>
    </row>
    <row r="1973" spans="1:6" x14ac:dyDescent="0.35">
      <c r="A1973" s="32">
        <v>1969</v>
      </c>
      <c r="B1973" s="19"/>
      <c r="C1973" s="19"/>
      <c r="D1973" s="19"/>
      <c r="E1973" s="15"/>
      <c r="F1973" s="59"/>
    </row>
    <row r="1974" spans="1:6" x14ac:dyDescent="0.35">
      <c r="A1974" s="32">
        <v>1970</v>
      </c>
      <c r="B1974" s="19"/>
      <c r="C1974" s="19"/>
      <c r="D1974" s="19"/>
      <c r="E1974" s="15"/>
      <c r="F1974" s="59"/>
    </row>
    <row r="1975" spans="1:6" x14ac:dyDescent="0.35">
      <c r="A1975" s="32">
        <v>1971</v>
      </c>
      <c r="B1975" s="19"/>
      <c r="C1975" s="19"/>
      <c r="D1975" s="19"/>
      <c r="E1975" s="15"/>
      <c r="F1975" s="59"/>
    </row>
    <row r="1976" spans="1:6" x14ac:dyDescent="0.35">
      <c r="A1976" s="32">
        <v>1972</v>
      </c>
      <c r="B1976" s="19"/>
      <c r="C1976" s="19"/>
      <c r="D1976" s="19"/>
      <c r="E1976" s="15"/>
      <c r="F1976" s="59"/>
    </row>
    <row r="1977" spans="1:6" x14ac:dyDescent="0.35">
      <c r="A1977" s="32">
        <v>1973</v>
      </c>
      <c r="B1977" s="19"/>
      <c r="C1977" s="19"/>
      <c r="D1977" s="19"/>
      <c r="E1977" s="15"/>
      <c r="F1977" s="59"/>
    </row>
    <row r="1978" spans="1:6" x14ac:dyDescent="0.35">
      <c r="A1978" s="32">
        <v>1974</v>
      </c>
      <c r="B1978" s="19"/>
      <c r="C1978" s="19"/>
      <c r="D1978" s="19"/>
      <c r="E1978" s="15"/>
      <c r="F1978" s="59"/>
    </row>
    <row r="1979" spans="1:6" x14ac:dyDescent="0.35">
      <c r="A1979" s="32">
        <v>1975</v>
      </c>
      <c r="B1979" s="19"/>
      <c r="C1979" s="19"/>
      <c r="D1979" s="19"/>
      <c r="E1979" s="15"/>
      <c r="F1979" s="59"/>
    </row>
    <row r="1980" spans="1:6" x14ac:dyDescent="0.35">
      <c r="A1980" s="32">
        <v>1976</v>
      </c>
      <c r="B1980" s="19"/>
      <c r="C1980" s="19"/>
      <c r="D1980" s="19"/>
      <c r="E1980" s="15"/>
      <c r="F1980" s="59"/>
    </row>
    <row r="1981" spans="1:6" x14ac:dyDescent="0.35">
      <c r="A1981" s="32">
        <v>1977</v>
      </c>
      <c r="B1981" s="19"/>
      <c r="C1981" s="19"/>
      <c r="D1981" s="19"/>
      <c r="E1981" s="15"/>
      <c r="F1981" s="59"/>
    </row>
    <row r="1982" spans="1:6" x14ac:dyDescent="0.35">
      <c r="A1982" s="32">
        <v>1978</v>
      </c>
      <c r="B1982" s="19"/>
      <c r="C1982" s="19"/>
      <c r="D1982" s="19"/>
      <c r="E1982" s="15"/>
      <c r="F1982" s="59"/>
    </row>
    <row r="1983" spans="1:6" x14ac:dyDescent="0.35">
      <c r="A1983" s="32">
        <v>1979</v>
      </c>
      <c r="B1983" s="19"/>
      <c r="C1983" s="19"/>
      <c r="D1983" s="19"/>
      <c r="E1983" s="15"/>
      <c r="F1983" s="59"/>
    </row>
    <row r="1984" spans="1:6" x14ac:dyDescent="0.35">
      <c r="A1984" s="32">
        <v>1980</v>
      </c>
      <c r="B1984" s="19"/>
      <c r="C1984" s="19"/>
      <c r="D1984" s="19"/>
      <c r="E1984" s="15"/>
      <c r="F1984" s="59"/>
    </row>
    <row r="1985" spans="1:6" x14ac:dyDescent="0.35">
      <c r="A1985" s="32">
        <v>1981</v>
      </c>
      <c r="B1985" s="19"/>
      <c r="C1985" s="19"/>
      <c r="D1985" s="19"/>
      <c r="E1985" s="15"/>
      <c r="F1985" s="59"/>
    </row>
    <row r="1986" spans="1:6" x14ac:dyDescent="0.35">
      <c r="A1986" s="32">
        <v>1982</v>
      </c>
      <c r="B1986" s="19"/>
      <c r="C1986" s="19"/>
      <c r="D1986" s="19"/>
      <c r="E1986" s="15"/>
      <c r="F1986" s="59"/>
    </row>
    <row r="1987" spans="1:6" x14ac:dyDescent="0.35">
      <c r="A1987" s="32">
        <v>1983</v>
      </c>
      <c r="B1987" s="19"/>
      <c r="C1987" s="19"/>
      <c r="D1987" s="19"/>
      <c r="E1987" s="15"/>
      <c r="F1987" s="59"/>
    </row>
    <row r="1988" spans="1:6" x14ac:dyDescent="0.35">
      <c r="A1988" s="32">
        <v>1984</v>
      </c>
      <c r="B1988" s="19"/>
      <c r="C1988" s="19"/>
      <c r="D1988" s="19"/>
      <c r="E1988" s="15"/>
      <c r="F1988" s="59"/>
    </row>
    <row r="1989" spans="1:6" x14ac:dyDescent="0.35">
      <c r="A1989" s="32">
        <v>1985</v>
      </c>
      <c r="B1989" s="19"/>
      <c r="C1989" s="19"/>
      <c r="D1989" s="19"/>
      <c r="E1989" s="15"/>
      <c r="F1989" s="59"/>
    </row>
    <row r="1990" spans="1:6" x14ac:dyDescent="0.35">
      <c r="A1990" s="32">
        <v>1986</v>
      </c>
      <c r="B1990" s="19"/>
      <c r="C1990" s="19"/>
      <c r="D1990" s="19"/>
      <c r="E1990" s="15"/>
      <c r="F1990" s="59"/>
    </row>
    <row r="1991" spans="1:6" x14ac:dyDescent="0.35">
      <c r="A1991" s="32">
        <v>1987</v>
      </c>
      <c r="B1991" s="19"/>
      <c r="C1991" s="19"/>
      <c r="D1991" s="19"/>
      <c r="E1991" s="15"/>
      <c r="F1991" s="59"/>
    </row>
    <row r="1992" spans="1:6" x14ac:dyDescent="0.35">
      <c r="A1992" s="32">
        <v>1988</v>
      </c>
      <c r="B1992" s="19"/>
      <c r="C1992" s="19"/>
      <c r="D1992" s="19"/>
      <c r="E1992" s="15"/>
      <c r="F1992" s="59"/>
    </row>
    <row r="1993" spans="1:6" x14ac:dyDescent="0.35">
      <c r="A1993" s="32">
        <v>1989</v>
      </c>
      <c r="B1993" s="19"/>
      <c r="C1993" s="19"/>
      <c r="D1993" s="19"/>
      <c r="E1993" s="15"/>
      <c r="F1993" s="59"/>
    </row>
    <row r="1994" spans="1:6" x14ac:dyDescent="0.35">
      <c r="A1994" s="32">
        <v>1990</v>
      </c>
      <c r="B1994" s="19"/>
      <c r="C1994" s="19"/>
      <c r="D1994" s="19"/>
      <c r="E1994" s="15"/>
      <c r="F1994" s="59"/>
    </row>
    <row r="1995" spans="1:6" x14ac:dyDescent="0.35">
      <c r="A1995" s="32">
        <v>1991</v>
      </c>
      <c r="B1995" s="19"/>
      <c r="C1995" s="19"/>
      <c r="D1995" s="19"/>
      <c r="E1995" s="15"/>
      <c r="F1995" s="59"/>
    </row>
    <row r="1996" spans="1:6" x14ac:dyDescent="0.35">
      <c r="A1996" s="32">
        <v>1992</v>
      </c>
      <c r="B1996" s="19"/>
      <c r="C1996" s="19"/>
      <c r="D1996" s="19"/>
      <c r="E1996" s="15"/>
      <c r="F1996" s="59"/>
    </row>
    <row r="1997" spans="1:6" x14ac:dyDescent="0.35">
      <c r="A1997" s="32">
        <v>1993</v>
      </c>
      <c r="B1997" s="19"/>
      <c r="C1997" s="19"/>
      <c r="D1997" s="19"/>
      <c r="E1997" s="15"/>
      <c r="F1997" s="59"/>
    </row>
    <row r="1998" spans="1:6" x14ac:dyDescent="0.35">
      <c r="A1998" s="32">
        <v>1994</v>
      </c>
      <c r="B1998" s="19"/>
      <c r="C1998" s="19"/>
      <c r="D1998" s="19"/>
      <c r="E1998" s="15"/>
      <c r="F1998" s="59"/>
    </row>
    <row r="1999" spans="1:6" x14ac:dyDescent="0.35">
      <c r="A1999" s="32">
        <v>1995</v>
      </c>
      <c r="B1999" s="19"/>
      <c r="C1999" s="19"/>
      <c r="D1999" s="19"/>
      <c r="E1999" s="15"/>
      <c r="F1999" s="59"/>
    </row>
    <row r="2000" spans="1:6" x14ac:dyDescent="0.35">
      <c r="A2000" s="32">
        <v>1996</v>
      </c>
      <c r="B2000" s="19"/>
      <c r="C2000" s="19"/>
      <c r="D2000" s="19"/>
      <c r="E2000" s="15"/>
      <c r="F2000" s="59"/>
    </row>
    <row r="2001" spans="1:6" x14ac:dyDescent="0.35">
      <c r="A2001" s="32">
        <v>1997</v>
      </c>
      <c r="B2001" s="19"/>
      <c r="C2001" s="19"/>
      <c r="D2001" s="19"/>
      <c r="E2001" s="15"/>
      <c r="F2001" s="59"/>
    </row>
    <row r="2002" spans="1:6" x14ac:dyDescent="0.35">
      <c r="A2002" s="32">
        <v>1998</v>
      </c>
      <c r="B2002" s="19"/>
      <c r="C2002" s="19"/>
      <c r="D2002" s="19"/>
      <c r="E2002" s="15"/>
      <c r="F2002" s="59"/>
    </row>
    <row r="2003" spans="1:6" x14ac:dyDescent="0.35">
      <c r="A2003" s="32">
        <v>1999</v>
      </c>
      <c r="B2003" s="19"/>
      <c r="C2003" s="19"/>
      <c r="D2003" s="19"/>
      <c r="E2003" s="15"/>
      <c r="F2003" s="59"/>
    </row>
    <row r="2004" spans="1:6" ht="15" thickBot="1" x14ac:dyDescent="0.4">
      <c r="A2004" s="41">
        <v>2000</v>
      </c>
      <c r="B2004" s="19"/>
      <c r="C2004" s="19"/>
      <c r="D2004" s="19"/>
      <c r="E2004" s="15"/>
      <c r="F2004" s="59"/>
    </row>
  </sheetData>
  <sheetProtection algorithmName="SHA-512" hashValue="PI3V/2ZXjqXlY3qlCP92AVrrze6caUeL85sQQrWIIh79AN0T5d6/ILZi+Zx2zIFABSOBPJfI6RhrZQppD+fPtA==" saltValue="mrdU+Ps/cJsmlB5Oe0StIQ==" spinCount="100000" sheet="1" objects="1" scenarios="1"/>
  <mergeCells count="1">
    <mergeCell ref="A2:E2"/>
  </mergeCells>
  <phoneticPr fontId="2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A2006"/>
  <sheetViews>
    <sheetView view="pageBreakPreview" zoomScale="112" zoomScaleNormal="100" zoomScaleSheetLayoutView="112" workbookViewId="0">
      <pane xSplit="8" ySplit="4" topLeftCell="I5" activePane="bottomRight" state="frozen"/>
      <selection activeCell="N9" sqref="N9:O9"/>
      <selection pane="topRight" activeCell="N9" sqref="N9:O9"/>
      <selection pane="bottomLeft" activeCell="N9" sqref="N9:O9"/>
      <selection pane="bottomRight" activeCell="I8" sqref="I8"/>
    </sheetView>
  </sheetViews>
  <sheetFormatPr baseColWidth="10" defaultColWidth="11.453125" defaultRowHeight="14.5" x14ac:dyDescent="0.35"/>
  <cols>
    <col min="1" max="1" width="5.81640625" style="1" customWidth="1"/>
    <col min="2" max="2" width="17.453125" style="1" customWidth="1"/>
    <col min="3" max="3" width="9.54296875" style="1" hidden="1" customWidth="1"/>
    <col min="4" max="6" width="11.453125" style="1"/>
    <col min="7" max="7" width="11.453125" style="1" customWidth="1"/>
    <col min="8" max="8" width="3.1796875" style="4" customWidth="1"/>
    <col min="9" max="10" width="4.453125" style="5" customWidth="1"/>
    <col min="11" max="11" width="4.453125" style="2" customWidth="1"/>
    <col min="12" max="14" width="4.453125" style="2" hidden="1" customWidth="1"/>
    <col min="15" max="15" width="4.453125" style="2" customWidth="1"/>
    <col min="16" max="17" width="4.453125" style="2" hidden="1" customWidth="1"/>
    <col min="18" max="20" width="4.453125" style="2" customWidth="1"/>
    <col min="21" max="21" width="4.453125" style="2" hidden="1" customWidth="1"/>
    <col min="22" max="22" width="4.453125" style="2" customWidth="1"/>
    <col min="23" max="25" width="4.453125" style="2" hidden="1" customWidth="1"/>
    <col min="26" max="26" width="4.453125" style="2" customWidth="1"/>
    <col min="27" max="27" width="4.453125" style="2" hidden="1" customWidth="1"/>
    <col min="28" max="28" width="4.453125" style="2" customWidth="1"/>
    <col min="29" max="29" width="4.453125" style="2" hidden="1" customWidth="1"/>
    <col min="30" max="30" width="4.453125" style="2" customWidth="1"/>
    <col min="31" max="34" width="4.453125" style="2" hidden="1" customWidth="1"/>
    <col min="35" max="39" width="4.453125" style="1" customWidth="1"/>
    <col min="40" max="41" width="3.7265625" style="1" hidden="1" customWidth="1"/>
    <col min="42" max="42" width="4.1796875" style="1" hidden="1" customWidth="1"/>
    <col min="43" max="43" width="4.453125" style="1" customWidth="1"/>
    <col min="44" max="44" width="3.26953125" style="1" hidden="1" customWidth="1"/>
    <col min="45" max="45" width="4.54296875" style="1" hidden="1" customWidth="1"/>
    <col min="46" max="48" width="4.453125" style="1" customWidth="1"/>
    <col min="49" max="49" width="4.453125" style="1" hidden="1" customWidth="1"/>
    <col min="50" max="50" width="4.453125" style="1" customWidth="1"/>
    <col min="51" max="53" width="3.1796875" style="1" hidden="1" customWidth="1"/>
    <col min="54" max="54" width="4.453125" style="1" customWidth="1"/>
    <col min="55" max="55" width="3.1796875" style="1" hidden="1" customWidth="1"/>
    <col min="56" max="56" width="4.453125" style="1" customWidth="1"/>
    <col min="57" max="57" width="3.1796875" style="1" hidden="1" customWidth="1"/>
    <col min="58" max="58" width="4.453125" style="1" customWidth="1"/>
    <col min="59" max="62" width="3.1796875" style="1" hidden="1" customWidth="1"/>
    <col min="63" max="67" width="4.453125" style="1" customWidth="1"/>
    <col min="68" max="70" width="4.453125" style="1" hidden="1" customWidth="1"/>
    <col min="71" max="71" width="4.453125" style="1" customWidth="1"/>
    <col min="72" max="73" width="4.453125" style="1" hidden="1" customWidth="1"/>
    <col min="74" max="76" width="4.453125" style="1" customWidth="1"/>
    <col min="77" max="77" width="4.453125" style="1" hidden="1" customWidth="1"/>
    <col min="78" max="78" width="4.453125" style="1" customWidth="1"/>
    <col min="79" max="81" width="4.453125" style="1" hidden="1" customWidth="1"/>
    <col min="82" max="82" width="4.453125" style="1" customWidth="1"/>
    <col min="83" max="83" width="4.453125" style="1" hidden="1" customWidth="1"/>
    <col min="84" max="84" width="4.453125" style="1" customWidth="1"/>
    <col min="85" max="85" width="4.453125" style="1" hidden="1" customWidth="1"/>
    <col min="86" max="86" width="4.453125" style="1" customWidth="1"/>
    <col min="87" max="90" width="4.453125" style="1" hidden="1" customWidth="1"/>
    <col min="91" max="95" width="4.453125" style="1" customWidth="1"/>
    <col min="96" max="98" width="4.453125" style="1" hidden="1" customWidth="1"/>
    <col min="99" max="99" width="4.453125" style="1" customWidth="1"/>
    <col min="100" max="101" width="4.453125" style="1" hidden="1" customWidth="1"/>
    <col min="102" max="104" width="4.453125" style="1" customWidth="1"/>
    <col min="105" max="105" width="4.453125" style="1" hidden="1" customWidth="1"/>
    <col min="106" max="106" width="4.453125" style="1" customWidth="1"/>
    <col min="107" max="109" width="4.453125" style="1" hidden="1" customWidth="1"/>
    <col min="110" max="110" width="4.453125" style="1" customWidth="1"/>
    <col min="111" max="111" width="4.453125" style="1" hidden="1" customWidth="1"/>
    <col min="112" max="112" width="4.453125" style="1" customWidth="1"/>
    <col min="113" max="113" width="4.453125" style="1" hidden="1" customWidth="1"/>
    <col min="114" max="114" width="4.453125" style="1" customWidth="1"/>
    <col min="115" max="118" width="4.453125" style="1" hidden="1" customWidth="1"/>
    <col min="119" max="123" width="4.453125" style="1" customWidth="1"/>
    <col min="124" max="126" width="4.453125" style="1" hidden="1" customWidth="1"/>
    <col min="127" max="127" width="4.453125" style="1" customWidth="1"/>
    <col min="128" max="129" width="4.453125" style="1" hidden="1" customWidth="1"/>
    <col min="130" max="132" width="4.453125" style="1" customWidth="1"/>
    <col min="133" max="133" width="4.453125" style="1" hidden="1" customWidth="1"/>
    <col min="134" max="134" width="4.453125" style="1" customWidth="1"/>
    <col min="135" max="137" width="4.453125" style="1" hidden="1" customWidth="1"/>
    <col min="138" max="138" width="4.453125" style="1" customWidth="1"/>
    <col min="139" max="139" width="4.453125" style="1" hidden="1" customWidth="1"/>
    <col min="140" max="140" width="4.453125" style="1" customWidth="1"/>
    <col min="141" max="141" width="4.453125" style="1" hidden="1" customWidth="1"/>
    <col min="142" max="142" width="4.453125" style="1" customWidth="1"/>
    <col min="143" max="146" width="4.453125" style="1" hidden="1" customWidth="1"/>
    <col min="147" max="151" width="4.453125" style="1" customWidth="1"/>
    <col min="152" max="154" width="4.453125" style="1" hidden="1" customWidth="1"/>
    <col min="155" max="155" width="4.453125" style="1" customWidth="1"/>
    <col min="156" max="157" width="4.453125" style="1" hidden="1" customWidth="1"/>
    <col min="158" max="160" width="4.453125" style="1" customWidth="1"/>
    <col min="161" max="161" width="4.453125" style="1" hidden="1" customWidth="1"/>
    <col min="162" max="162" width="4.453125" style="1" customWidth="1"/>
    <col min="163" max="165" width="4.453125" style="1" hidden="1" customWidth="1"/>
    <col min="166" max="166" width="4.453125" style="1" customWidth="1"/>
    <col min="167" max="167" width="4.453125" style="1" hidden="1" customWidth="1"/>
    <col min="168" max="168" width="4.453125" style="1" customWidth="1"/>
    <col min="169" max="169" width="4.453125" style="1" hidden="1" customWidth="1"/>
    <col min="170" max="170" width="4.453125" style="1" customWidth="1"/>
    <col min="171" max="174" width="4.453125" style="1" hidden="1" customWidth="1"/>
    <col min="175" max="179" width="4.453125" style="1" customWidth="1"/>
    <col min="180" max="182" width="4.453125" style="1" hidden="1" customWidth="1"/>
    <col min="183" max="183" width="4.453125" style="1" customWidth="1"/>
    <col min="184" max="185" width="4.453125" style="1" hidden="1" customWidth="1"/>
    <col min="186" max="188" width="4.453125" style="1" customWidth="1"/>
    <col min="189" max="189" width="4.453125" style="1" hidden="1" customWidth="1"/>
    <col min="190" max="190" width="4.453125" style="1" customWidth="1"/>
    <col min="191" max="193" width="4.453125" style="1" hidden="1" customWidth="1"/>
    <col min="194" max="194" width="4.453125" style="1" customWidth="1"/>
    <col min="195" max="195" width="4.453125" style="1" hidden="1" customWidth="1"/>
    <col min="196" max="196" width="4.453125" style="1" customWidth="1"/>
    <col min="197" max="197" width="4.453125" style="1" hidden="1" customWidth="1"/>
    <col min="198" max="198" width="4.453125" style="1" customWidth="1"/>
    <col min="199" max="202" width="4.453125" style="1" hidden="1" customWidth="1"/>
    <col min="203" max="207" width="4.453125" style="1" customWidth="1"/>
    <col min="208" max="210" width="4.453125" style="1" hidden="1" customWidth="1"/>
    <col min="211" max="211" width="4.453125" style="1" customWidth="1"/>
    <col min="212" max="213" width="4.453125" style="1" hidden="1" customWidth="1"/>
    <col min="214" max="216" width="4.453125" style="1" customWidth="1"/>
    <col min="217" max="217" width="4.453125" style="1" hidden="1" customWidth="1"/>
    <col min="218" max="218" width="4.453125" style="1" customWidth="1"/>
    <col min="219" max="221" width="4.453125" style="1" hidden="1" customWidth="1"/>
    <col min="222" max="222" width="4.453125" style="1" customWidth="1"/>
    <col min="223" max="223" width="4.453125" style="1" hidden="1" customWidth="1"/>
    <col min="224" max="224" width="4.453125" style="1" customWidth="1"/>
    <col min="225" max="225" width="4.453125" style="1" hidden="1" customWidth="1"/>
    <col min="226" max="226" width="4.453125" style="1" customWidth="1"/>
    <col min="227" max="230" width="4.453125" style="1" hidden="1" customWidth="1"/>
    <col min="231" max="235" width="4.453125" style="1" customWidth="1"/>
    <col min="236" max="238" width="4.453125" style="1" hidden="1" customWidth="1"/>
    <col min="239" max="239" width="4.453125" style="1" customWidth="1"/>
    <col min="240" max="241" width="4.453125" style="1" hidden="1" customWidth="1"/>
    <col min="242" max="244" width="4.453125" style="1" customWidth="1"/>
    <col min="245" max="245" width="4.453125" style="1" hidden="1" customWidth="1"/>
    <col min="246" max="246" width="4.453125" style="1" customWidth="1"/>
    <col min="247" max="249" width="4.453125" style="1" hidden="1" customWidth="1"/>
    <col min="250" max="250" width="4.453125" style="1" customWidth="1"/>
    <col min="251" max="251" width="4.453125" style="1" hidden="1" customWidth="1"/>
    <col min="252" max="252" width="4.453125" style="1" customWidth="1"/>
    <col min="253" max="253" width="4.453125" style="1" hidden="1" customWidth="1"/>
    <col min="254" max="254" width="4.453125" style="1" customWidth="1"/>
    <col min="255" max="258" width="4.453125" style="1" hidden="1" customWidth="1"/>
    <col min="259" max="260" width="4.453125" style="1" customWidth="1"/>
    <col min="261" max="261" width="0" style="1" hidden="1" customWidth="1"/>
    <col min="262" max="16384" width="11.453125" style="1"/>
  </cols>
  <sheetData>
    <row r="1" spans="1:260" s="23" customFormat="1" ht="24" thickBot="1" x14ac:dyDescent="0.3">
      <c r="A1" s="100" t="s">
        <v>17</v>
      </c>
      <c r="B1" s="100"/>
      <c r="C1" s="100"/>
      <c r="D1" s="100"/>
      <c r="E1" s="100"/>
      <c r="F1" s="100"/>
      <c r="G1" s="100"/>
      <c r="H1" s="100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</row>
    <row r="2" spans="1:260" s="26" customFormat="1" ht="30" customHeight="1" x14ac:dyDescent="0.35">
      <c r="A2" s="101" t="s">
        <v>9</v>
      </c>
      <c r="B2" s="105" t="s">
        <v>8</v>
      </c>
      <c r="C2" s="89" t="s">
        <v>18</v>
      </c>
      <c r="D2" s="89" t="s">
        <v>19</v>
      </c>
      <c r="E2" s="89"/>
      <c r="F2" s="89"/>
      <c r="G2" s="89"/>
      <c r="H2" s="25"/>
      <c r="I2" s="88" t="s">
        <v>70</v>
      </c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90"/>
      <c r="AK2" s="88" t="s">
        <v>71</v>
      </c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90"/>
      <c r="BM2" s="88" t="s">
        <v>72</v>
      </c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90"/>
      <c r="CO2" s="88" t="s">
        <v>97</v>
      </c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90"/>
      <c r="DQ2" s="88" t="s">
        <v>73</v>
      </c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90"/>
      <c r="ES2" s="88" t="s">
        <v>74</v>
      </c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90"/>
      <c r="FU2" s="88" t="s">
        <v>75</v>
      </c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90"/>
      <c r="GW2" s="88" t="s">
        <v>76</v>
      </c>
      <c r="GX2" s="89"/>
      <c r="GY2" s="89"/>
      <c r="GZ2" s="89"/>
      <c r="HA2" s="89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90"/>
      <c r="HY2" s="88" t="s">
        <v>77</v>
      </c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89"/>
      <c r="IU2" s="89"/>
      <c r="IV2" s="89"/>
      <c r="IW2" s="89"/>
      <c r="IX2" s="89"/>
      <c r="IY2" s="89"/>
      <c r="IZ2" s="90"/>
    </row>
    <row r="3" spans="1:260" s="26" customFormat="1" ht="28.5" customHeight="1" x14ac:dyDescent="0.35">
      <c r="A3" s="102"/>
      <c r="B3" s="106"/>
      <c r="C3" s="104"/>
      <c r="D3" s="104"/>
      <c r="E3" s="104"/>
      <c r="F3" s="104"/>
      <c r="G3" s="104"/>
      <c r="H3" s="91" t="s">
        <v>21</v>
      </c>
      <c r="I3" s="94" t="s">
        <v>94</v>
      </c>
      <c r="J3" s="92"/>
      <c r="K3" s="92"/>
      <c r="L3" s="92"/>
      <c r="M3" s="108"/>
      <c r="N3" s="27" t="s">
        <v>10</v>
      </c>
      <c r="O3" s="87" t="s">
        <v>98</v>
      </c>
      <c r="P3" s="98"/>
      <c r="Q3" s="98"/>
      <c r="R3" s="91" t="s">
        <v>11</v>
      </c>
      <c r="S3" s="92"/>
      <c r="T3" s="92"/>
      <c r="U3" s="107"/>
      <c r="V3" s="93"/>
      <c r="W3" s="87" t="s">
        <v>12</v>
      </c>
      <c r="X3" s="87"/>
      <c r="Y3" s="87"/>
      <c r="Z3" s="87" t="s">
        <v>13</v>
      </c>
      <c r="AA3" s="87"/>
      <c r="AB3" s="87"/>
      <c r="AC3" s="87"/>
      <c r="AD3" s="87" t="s">
        <v>14</v>
      </c>
      <c r="AE3" s="87"/>
      <c r="AF3" s="87"/>
      <c r="AG3" s="87" t="s">
        <v>15</v>
      </c>
      <c r="AH3" s="87"/>
      <c r="AI3" s="28" t="s">
        <v>16</v>
      </c>
      <c r="AJ3" s="29" t="s">
        <v>26</v>
      </c>
      <c r="AK3" s="94" t="s">
        <v>94</v>
      </c>
      <c r="AL3" s="92"/>
      <c r="AM3" s="92"/>
      <c r="AN3" s="92"/>
      <c r="AO3" s="92"/>
      <c r="AP3" s="93"/>
      <c r="AQ3" s="87" t="s">
        <v>98</v>
      </c>
      <c r="AR3" s="87"/>
      <c r="AS3" s="87"/>
      <c r="AT3" s="91" t="s">
        <v>11</v>
      </c>
      <c r="AU3" s="92"/>
      <c r="AV3" s="92"/>
      <c r="AW3" s="92"/>
      <c r="AX3" s="93"/>
      <c r="AY3" s="87" t="s">
        <v>12</v>
      </c>
      <c r="AZ3" s="87"/>
      <c r="BA3" s="87"/>
      <c r="BB3" s="87" t="s">
        <v>13</v>
      </c>
      <c r="BC3" s="87"/>
      <c r="BD3" s="87"/>
      <c r="BE3" s="87"/>
      <c r="BF3" s="87" t="s">
        <v>14</v>
      </c>
      <c r="BG3" s="87"/>
      <c r="BH3" s="87"/>
      <c r="BI3" s="87" t="s">
        <v>15</v>
      </c>
      <c r="BJ3" s="87"/>
      <c r="BK3" s="28" t="s">
        <v>16</v>
      </c>
      <c r="BL3" s="29" t="s">
        <v>26</v>
      </c>
      <c r="BM3" s="94" t="s">
        <v>94</v>
      </c>
      <c r="BN3" s="92"/>
      <c r="BO3" s="92"/>
      <c r="BP3" s="92"/>
      <c r="BQ3" s="93"/>
      <c r="BR3" s="27" t="s">
        <v>10</v>
      </c>
      <c r="BS3" s="87" t="s">
        <v>98</v>
      </c>
      <c r="BT3" s="87"/>
      <c r="BU3" s="87"/>
      <c r="BV3" s="91" t="s">
        <v>11</v>
      </c>
      <c r="BW3" s="92"/>
      <c r="BX3" s="92"/>
      <c r="BY3" s="92"/>
      <c r="BZ3" s="93"/>
      <c r="CA3" s="87" t="s">
        <v>12</v>
      </c>
      <c r="CB3" s="87"/>
      <c r="CC3" s="87"/>
      <c r="CD3" s="87" t="s">
        <v>13</v>
      </c>
      <c r="CE3" s="87"/>
      <c r="CF3" s="87"/>
      <c r="CG3" s="87"/>
      <c r="CH3" s="87" t="s">
        <v>14</v>
      </c>
      <c r="CI3" s="87"/>
      <c r="CJ3" s="87"/>
      <c r="CK3" s="87" t="s">
        <v>15</v>
      </c>
      <c r="CL3" s="87"/>
      <c r="CM3" s="28" t="s">
        <v>16</v>
      </c>
      <c r="CN3" s="29" t="s">
        <v>26</v>
      </c>
      <c r="CO3" s="94" t="s">
        <v>94</v>
      </c>
      <c r="CP3" s="92"/>
      <c r="CQ3" s="92"/>
      <c r="CR3" s="92"/>
      <c r="CS3" s="93"/>
      <c r="CT3" s="27" t="s">
        <v>10</v>
      </c>
      <c r="CU3" s="87" t="s">
        <v>98</v>
      </c>
      <c r="CV3" s="87"/>
      <c r="CW3" s="87"/>
      <c r="CX3" s="91" t="s">
        <v>11</v>
      </c>
      <c r="CY3" s="92"/>
      <c r="CZ3" s="92"/>
      <c r="DA3" s="92"/>
      <c r="DB3" s="93"/>
      <c r="DC3" s="87" t="s">
        <v>12</v>
      </c>
      <c r="DD3" s="87"/>
      <c r="DE3" s="87"/>
      <c r="DF3" s="87" t="s">
        <v>13</v>
      </c>
      <c r="DG3" s="87"/>
      <c r="DH3" s="87"/>
      <c r="DI3" s="87"/>
      <c r="DJ3" s="87" t="s">
        <v>14</v>
      </c>
      <c r="DK3" s="87"/>
      <c r="DL3" s="87"/>
      <c r="DM3" s="87" t="s">
        <v>15</v>
      </c>
      <c r="DN3" s="87"/>
      <c r="DO3" s="28" t="s">
        <v>16</v>
      </c>
      <c r="DP3" s="29" t="s">
        <v>26</v>
      </c>
      <c r="DQ3" s="94" t="s">
        <v>94</v>
      </c>
      <c r="DR3" s="92"/>
      <c r="DS3" s="92"/>
      <c r="DT3" s="92"/>
      <c r="DU3" s="93"/>
      <c r="DV3" s="27" t="s">
        <v>10</v>
      </c>
      <c r="DW3" s="87" t="s">
        <v>98</v>
      </c>
      <c r="DX3" s="87"/>
      <c r="DY3" s="87"/>
      <c r="DZ3" s="91" t="s">
        <v>11</v>
      </c>
      <c r="EA3" s="92"/>
      <c r="EB3" s="92"/>
      <c r="EC3" s="92"/>
      <c r="ED3" s="93"/>
      <c r="EE3" s="87" t="s">
        <v>12</v>
      </c>
      <c r="EF3" s="87"/>
      <c r="EG3" s="87"/>
      <c r="EH3" s="87" t="s">
        <v>13</v>
      </c>
      <c r="EI3" s="87"/>
      <c r="EJ3" s="87"/>
      <c r="EK3" s="87"/>
      <c r="EL3" s="87" t="s">
        <v>14</v>
      </c>
      <c r="EM3" s="87"/>
      <c r="EN3" s="87"/>
      <c r="EO3" s="87" t="s">
        <v>15</v>
      </c>
      <c r="EP3" s="87"/>
      <c r="EQ3" s="28" t="s">
        <v>16</v>
      </c>
      <c r="ER3" s="29" t="s">
        <v>26</v>
      </c>
      <c r="ES3" s="94" t="s">
        <v>94</v>
      </c>
      <c r="ET3" s="92"/>
      <c r="EU3" s="92"/>
      <c r="EV3" s="92"/>
      <c r="EW3" s="93"/>
      <c r="EX3" s="27" t="s">
        <v>10</v>
      </c>
      <c r="EY3" s="87" t="s">
        <v>98</v>
      </c>
      <c r="EZ3" s="87"/>
      <c r="FA3" s="87"/>
      <c r="FB3" s="91" t="s">
        <v>11</v>
      </c>
      <c r="FC3" s="92"/>
      <c r="FD3" s="92"/>
      <c r="FE3" s="92"/>
      <c r="FF3" s="93"/>
      <c r="FG3" s="87" t="s">
        <v>12</v>
      </c>
      <c r="FH3" s="87"/>
      <c r="FI3" s="87"/>
      <c r="FJ3" s="87" t="s">
        <v>13</v>
      </c>
      <c r="FK3" s="87"/>
      <c r="FL3" s="87"/>
      <c r="FM3" s="87"/>
      <c r="FN3" s="87" t="s">
        <v>14</v>
      </c>
      <c r="FO3" s="87"/>
      <c r="FP3" s="87"/>
      <c r="FQ3" s="87" t="s">
        <v>15</v>
      </c>
      <c r="FR3" s="87"/>
      <c r="FS3" s="28" t="s">
        <v>16</v>
      </c>
      <c r="FT3" s="29" t="s">
        <v>26</v>
      </c>
      <c r="FU3" s="94" t="s">
        <v>94</v>
      </c>
      <c r="FV3" s="92"/>
      <c r="FW3" s="92"/>
      <c r="FX3" s="92"/>
      <c r="FY3" s="93"/>
      <c r="FZ3" s="27" t="s">
        <v>10</v>
      </c>
      <c r="GA3" s="87" t="s">
        <v>98</v>
      </c>
      <c r="GB3" s="87"/>
      <c r="GC3" s="87"/>
      <c r="GD3" s="91" t="s">
        <v>11</v>
      </c>
      <c r="GE3" s="92"/>
      <c r="GF3" s="92"/>
      <c r="GG3" s="92"/>
      <c r="GH3" s="93"/>
      <c r="GI3" s="87" t="s">
        <v>12</v>
      </c>
      <c r="GJ3" s="87"/>
      <c r="GK3" s="87"/>
      <c r="GL3" s="87" t="s">
        <v>13</v>
      </c>
      <c r="GM3" s="87"/>
      <c r="GN3" s="87"/>
      <c r="GO3" s="87"/>
      <c r="GP3" s="87" t="s">
        <v>14</v>
      </c>
      <c r="GQ3" s="87"/>
      <c r="GR3" s="87"/>
      <c r="GS3" s="87" t="s">
        <v>15</v>
      </c>
      <c r="GT3" s="87"/>
      <c r="GU3" s="28" t="s">
        <v>16</v>
      </c>
      <c r="GV3" s="29" t="s">
        <v>26</v>
      </c>
      <c r="GW3" s="94" t="s">
        <v>94</v>
      </c>
      <c r="GX3" s="92"/>
      <c r="GY3" s="92"/>
      <c r="GZ3" s="92"/>
      <c r="HA3" s="93"/>
      <c r="HB3" s="27" t="s">
        <v>10</v>
      </c>
      <c r="HC3" s="87" t="s">
        <v>98</v>
      </c>
      <c r="HD3" s="87"/>
      <c r="HE3" s="87"/>
      <c r="HF3" s="91" t="s">
        <v>11</v>
      </c>
      <c r="HG3" s="92"/>
      <c r="HH3" s="92"/>
      <c r="HI3" s="92"/>
      <c r="HJ3" s="93"/>
      <c r="HK3" s="87" t="s">
        <v>12</v>
      </c>
      <c r="HL3" s="87"/>
      <c r="HM3" s="87"/>
      <c r="HN3" s="87" t="s">
        <v>13</v>
      </c>
      <c r="HO3" s="87"/>
      <c r="HP3" s="87"/>
      <c r="HQ3" s="87"/>
      <c r="HR3" s="87" t="s">
        <v>14</v>
      </c>
      <c r="HS3" s="87"/>
      <c r="HT3" s="87"/>
      <c r="HU3" s="87" t="s">
        <v>15</v>
      </c>
      <c r="HV3" s="87"/>
      <c r="HW3" s="28" t="s">
        <v>16</v>
      </c>
      <c r="HX3" s="29" t="s">
        <v>26</v>
      </c>
      <c r="HY3" s="94" t="s">
        <v>94</v>
      </c>
      <c r="HZ3" s="92"/>
      <c r="IA3" s="92"/>
      <c r="IB3" s="92"/>
      <c r="IC3" s="93"/>
      <c r="ID3" s="27" t="s">
        <v>10</v>
      </c>
      <c r="IE3" s="87" t="s">
        <v>98</v>
      </c>
      <c r="IF3" s="87"/>
      <c r="IG3" s="87"/>
      <c r="IH3" s="91" t="s">
        <v>11</v>
      </c>
      <c r="II3" s="92"/>
      <c r="IJ3" s="92"/>
      <c r="IK3" s="92"/>
      <c r="IL3" s="93"/>
      <c r="IM3" s="87" t="s">
        <v>12</v>
      </c>
      <c r="IN3" s="87"/>
      <c r="IO3" s="87"/>
      <c r="IP3" s="87" t="s">
        <v>13</v>
      </c>
      <c r="IQ3" s="87"/>
      <c r="IR3" s="87"/>
      <c r="IS3" s="87"/>
      <c r="IT3" s="87" t="s">
        <v>14</v>
      </c>
      <c r="IU3" s="87"/>
      <c r="IV3" s="87"/>
      <c r="IW3" s="87" t="s">
        <v>15</v>
      </c>
      <c r="IX3" s="87"/>
      <c r="IY3" s="28" t="s">
        <v>16</v>
      </c>
      <c r="IZ3" s="29" t="s">
        <v>26</v>
      </c>
    </row>
    <row r="4" spans="1:260" s="26" customFormat="1" x14ac:dyDescent="0.35">
      <c r="A4" s="102"/>
      <c r="B4" s="106"/>
      <c r="C4" s="104"/>
      <c r="D4" s="104"/>
      <c r="E4" s="104"/>
      <c r="F4" s="104"/>
      <c r="G4" s="104"/>
      <c r="H4" s="91"/>
      <c r="I4" s="30" t="s">
        <v>22</v>
      </c>
      <c r="J4" s="27" t="s">
        <v>23</v>
      </c>
      <c r="K4" s="27" t="s">
        <v>24</v>
      </c>
      <c r="L4" s="27" t="s">
        <v>25</v>
      </c>
      <c r="M4" s="27" t="s">
        <v>95</v>
      </c>
      <c r="N4" s="27" t="s">
        <v>22</v>
      </c>
      <c r="O4" s="27" t="s">
        <v>22</v>
      </c>
      <c r="P4" s="27" t="s">
        <v>23</v>
      </c>
      <c r="Q4" s="27" t="s">
        <v>24</v>
      </c>
      <c r="R4" s="27" t="s">
        <v>22</v>
      </c>
      <c r="S4" s="27" t="s">
        <v>23</v>
      </c>
      <c r="T4" s="27" t="s">
        <v>24</v>
      </c>
      <c r="U4" s="27" t="s">
        <v>22</v>
      </c>
      <c r="V4" s="27" t="s">
        <v>25</v>
      </c>
      <c r="W4" s="27" t="s">
        <v>22</v>
      </c>
      <c r="X4" s="27" t="s">
        <v>23</v>
      </c>
      <c r="Y4" s="27" t="s">
        <v>24</v>
      </c>
      <c r="Z4" s="27" t="s">
        <v>22</v>
      </c>
      <c r="AA4" s="27" t="s">
        <v>23</v>
      </c>
      <c r="AB4" s="27" t="s">
        <v>23</v>
      </c>
      <c r="AC4" s="27" t="s">
        <v>25</v>
      </c>
      <c r="AD4" s="27" t="s">
        <v>22</v>
      </c>
      <c r="AE4" s="27" t="s">
        <v>23</v>
      </c>
      <c r="AF4" s="27" t="s">
        <v>24</v>
      </c>
      <c r="AG4" s="27" t="s">
        <v>22</v>
      </c>
      <c r="AH4" s="27" t="s">
        <v>23</v>
      </c>
      <c r="AI4" s="27" t="s">
        <v>22</v>
      </c>
      <c r="AJ4" s="31" t="s">
        <v>22</v>
      </c>
      <c r="AK4" s="30" t="s">
        <v>22</v>
      </c>
      <c r="AL4" s="27" t="s">
        <v>23</v>
      </c>
      <c r="AM4" s="27" t="s">
        <v>24</v>
      </c>
      <c r="AN4" s="27" t="s">
        <v>25</v>
      </c>
      <c r="AO4" s="27"/>
      <c r="AP4" s="27" t="s">
        <v>95</v>
      </c>
      <c r="AQ4" s="27" t="s">
        <v>22</v>
      </c>
      <c r="AR4" s="27" t="s">
        <v>23</v>
      </c>
      <c r="AS4" s="27" t="s">
        <v>24</v>
      </c>
      <c r="AT4" s="27" t="s">
        <v>22</v>
      </c>
      <c r="AU4" s="27" t="s">
        <v>23</v>
      </c>
      <c r="AV4" s="27" t="s">
        <v>24</v>
      </c>
      <c r="AW4" s="27" t="s">
        <v>22</v>
      </c>
      <c r="AX4" s="27" t="s">
        <v>25</v>
      </c>
      <c r="AY4" s="27" t="s">
        <v>22</v>
      </c>
      <c r="AZ4" s="27" t="s">
        <v>23</v>
      </c>
      <c r="BA4" s="27" t="s">
        <v>24</v>
      </c>
      <c r="BB4" s="27" t="s">
        <v>22</v>
      </c>
      <c r="BC4" s="27" t="s">
        <v>23</v>
      </c>
      <c r="BD4" s="27" t="s">
        <v>23</v>
      </c>
      <c r="BE4" s="27" t="s">
        <v>25</v>
      </c>
      <c r="BF4" s="27" t="s">
        <v>22</v>
      </c>
      <c r="BG4" s="27" t="s">
        <v>23</v>
      </c>
      <c r="BH4" s="27" t="s">
        <v>24</v>
      </c>
      <c r="BI4" s="27" t="s">
        <v>22</v>
      </c>
      <c r="BJ4" s="27" t="s">
        <v>23</v>
      </c>
      <c r="BK4" s="27" t="s">
        <v>22</v>
      </c>
      <c r="BL4" s="31" t="s">
        <v>22</v>
      </c>
      <c r="BM4" s="30" t="s">
        <v>22</v>
      </c>
      <c r="BN4" s="27" t="s">
        <v>23</v>
      </c>
      <c r="BO4" s="27" t="s">
        <v>24</v>
      </c>
      <c r="BP4" s="27" t="s">
        <v>25</v>
      </c>
      <c r="BQ4" s="27" t="s">
        <v>95</v>
      </c>
      <c r="BR4" s="27" t="s">
        <v>22</v>
      </c>
      <c r="BS4" s="27" t="s">
        <v>22</v>
      </c>
      <c r="BT4" s="27" t="s">
        <v>23</v>
      </c>
      <c r="BU4" s="27" t="s">
        <v>24</v>
      </c>
      <c r="BV4" s="27" t="s">
        <v>22</v>
      </c>
      <c r="BW4" s="27" t="s">
        <v>23</v>
      </c>
      <c r="BX4" s="27" t="s">
        <v>24</v>
      </c>
      <c r="BY4" s="27" t="s">
        <v>22</v>
      </c>
      <c r="BZ4" s="27" t="s">
        <v>25</v>
      </c>
      <c r="CA4" s="27" t="s">
        <v>22</v>
      </c>
      <c r="CB4" s="27" t="s">
        <v>23</v>
      </c>
      <c r="CC4" s="27" t="s">
        <v>24</v>
      </c>
      <c r="CD4" s="27" t="s">
        <v>22</v>
      </c>
      <c r="CE4" s="27" t="s">
        <v>23</v>
      </c>
      <c r="CF4" s="27" t="s">
        <v>23</v>
      </c>
      <c r="CG4" s="27" t="s">
        <v>25</v>
      </c>
      <c r="CH4" s="27" t="s">
        <v>22</v>
      </c>
      <c r="CI4" s="27" t="s">
        <v>23</v>
      </c>
      <c r="CJ4" s="27" t="s">
        <v>24</v>
      </c>
      <c r="CK4" s="27" t="s">
        <v>22</v>
      </c>
      <c r="CL4" s="27" t="s">
        <v>23</v>
      </c>
      <c r="CM4" s="27" t="s">
        <v>22</v>
      </c>
      <c r="CN4" s="31" t="s">
        <v>22</v>
      </c>
      <c r="CO4" s="30" t="s">
        <v>22</v>
      </c>
      <c r="CP4" s="27" t="s">
        <v>23</v>
      </c>
      <c r="CQ4" s="27" t="s">
        <v>24</v>
      </c>
      <c r="CR4" s="27" t="s">
        <v>25</v>
      </c>
      <c r="CS4" s="27" t="s">
        <v>95</v>
      </c>
      <c r="CT4" s="27" t="s">
        <v>22</v>
      </c>
      <c r="CU4" s="27" t="s">
        <v>22</v>
      </c>
      <c r="CV4" s="27" t="s">
        <v>23</v>
      </c>
      <c r="CW4" s="27" t="s">
        <v>24</v>
      </c>
      <c r="CX4" s="27" t="s">
        <v>22</v>
      </c>
      <c r="CY4" s="27" t="s">
        <v>23</v>
      </c>
      <c r="CZ4" s="27" t="s">
        <v>24</v>
      </c>
      <c r="DA4" s="27" t="s">
        <v>22</v>
      </c>
      <c r="DB4" s="27" t="s">
        <v>25</v>
      </c>
      <c r="DC4" s="27" t="s">
        <v>22</v>
      </c>
      <c r="DD4" s="27" t="s">
        <v>23</v>
      </c>
      <c r="DE4" s="27" t="s">
        <v>24</v>
      </c>
      <c r="DF4" s="27" t="s">
        <v>22</v>
      </c>
      <c r="DG4" s="27" t="s">
        <v>23</v>
      </c>
      <c r="DH4" s="27" t="s">
        <v>24</v>
      </c>
      <c r="DI4" s="27" t="s">
        <v>25</v>
      </c>
      <c r="DJ4" s="27" t="s">
        <v>22</v>
      </c>
      <c r="DK4" s="27" t="s">
        <v>23</v>
      </c>
      <c r="DL4" s="27" t="s">
        <v>24</v>
      </c>
      <c r="DM4" s="27" t="s">
        <v>22</v>
      </c>
      <c r="DN4" s="27" t="s">
        <v>23</v>
      </c>
      <c r="DO4" s="27" t="s">
        <v>22</v>
      </c>
      <c r="DP4" s="31" t="s">
        <v>22</v>
      </c>
      <c r="DQ4" s="30" t="s">
        <v>22</v>
      </c>
      <c r="DR4" s="27" t="s">
        <v>23</v>
      </c>
      <c r="DS4" s="27" t="s">
        <v>24</v>
      </c>
      <c r="DT4" s="27" t="s">
        <v>25</v>
      </c>
      <c r="DU4" s="27" t="s">
        <v>95</v>
      </c>
      <c r="DV4" s="27" t="s">
        <v>22</v>
      </c>
      <c r="DW4" s="27" t="s">
        <v>22</v>
      </c>
      <c r="DX4" s="27" t="s">
        <v>23</v>
      </c>
      <c r="DY4" s="27" t="s">
        <v>24</v>
      </c>
      <c r="DZ4" s="27" t="s">
        <v>22</v>
      </c>
      <c r="EA4" s="27" t="s">
        <v>23</v>
      </c>
      <c r="EB4" s="27" t="s">
        <v>24</v>
      </c>
      <c r="EC4" s="27" t="s">
        <v>22</v>
      </c>
      <c r="ED4" s="27" t="s">
        <v>25</v>
      </c>
      <c r="EE4" s="27" t="s">
        <v>22</v>
      </c>
      <c r="EF4" s="27" t="s">
        <v>23</v>
      </c>
      <c r="EG4" s="27" t="s">
        <v>24</v>
      </c>
      <c r="EH4" s="27" t="s">
        <v>22</v>
      </c>
      <c r="EI4" s="27" t="s">
        <v>23</v>
      </c>
      <c r="EJ4" s="27" t="s">
        <v>24</v>
      </c>
      <c r="EK4" s="27" t="s">
        <v>25</v>
      </c>
      <c r="EL4" s="27" t="s">
        <v>22</v>
      </c>
      <c r="EM4" s="27" t="s">
        <v>23</v>
      </c>
      <c r="EN4" s="27" t="s">
        <v>24</v>
      </c>
      <c r="EO4" s="27" t="s">
        <v>22</v>
      </c>
      <c r="EP4" s="27" t="s">
        <v>23</v>
      </c>
      <c r="EQ4" s="27" t="s">
        <v>22</v>
      </c>
      <c r="ER4" s="31" t="s">
        <v>22</v>
      </c>
      <c r="ES4" s="30" t="s">
        <v>22</v>
      </c>
      <c r="ET4" s="27" t="s">
        <v>23</v>
      </c>
      <c r="EU4" s="27" t="s">
        <v>24</v>
      </c>
      <c r="EV4" s="27" t="s">
        <v>25</v>
      </c>
      <c r="EW4" s="27" t="s">
        <v>95</v>
      </c>
      <c r="EX4" s="27" t="s">
        <v>22</v>
      </c>
      <c r="EY4" s="27" t="s">
        <v>22</v>
      </c>
      <c r="EZ4" s="27" t="s">
        <v>23</v>
      </c>
      <c r="FA4" s="27" t="s">
        <v>24</v>
      </c>
      <c r="FB4" s="27" t="s">
        <v>22</v>
      </c>
      <c r="FC4" s="27" t="s">
        <v>23</v>
      </c>
      <c r="FD4" s="27" t="s">
        <v>24</v>
      </c>
      <c r="FE4" s="27" t="s">
        <v>22</v>
      </c>
      <c r="FF4" s="27" t="s">
        <v>25</v>
      </c>
      <c r="FG4" s="27" t="s">
        <v>22</v>
      </c>
      <c r="FH4" s="27" t="s">
        <v>23</v>
      </c>
      <c r="FI4" s="27" t="s">
        <v>24</v>
      </c>
      <c r="FJ4" s="27" t="s">
        <v>22</v>
      </c>
      <c r="FK4" s="27" t="s">
        <v>23</v>
      </c>
      <c r="FL4" s="27" t="s">
        <v>23</v>
      </c>
      <c r="FM4" s="27" t="s">
        <v>25</v>
      </c>
      <c r="FN4" s="27" t="s">
        <v>22</v>
      </c>
      <c r="FO4" s="27" t="s">
        <v>23</v>
      </c>
      <c r="FP4" s="27" t="s">
        <v>24</v>
      </c>
      <c r="FQ4" s="27" t="s">
        <v>22</v>
      </c>
      <c r="FR4" s="27" t="s">
        <v>23</v>
      </c>
      <c r="FS4" s="27" t="s">
        <v>22</v>
      </c>
      <c r="FT4" s="31" t="s">
        <v>22</v>
      </c>
      <c r="FU4" s="30" t="s">
        <v>22</v>
      </c>
      <c r="FV4" s="27" t="s">
        <v>23</v>
      </c>
      <c r="FW4" s="27" t="s">
        <v>24</v>
      </c>
      <c r="FX4" s="27" t="s">
        <v>25</v>
      </c>
      <c r="FY4" s="27" t="s">
        <v>95</v>
      </c>
      <c r="FZ4" s="27" t="s">
        <v>22</v>
      </c>
      <c r="GA4" s="27" t="s">
        <v>22</v>
      </c>
      <c r="GB4" s="27" t="s">
        <v>23</v>
      </c>
      <c r="GC4" s="27" t="s">
        <v>24</v>
      </c>
      <c r="GD4" s="27" t="s">
        <v>22</v>
      </c>
      <c r="GE4" s="27" t="s">
        <v>23</v>
      </c>
      <c r="GF4" s="27" t="s">
        <v>24</v>
      </c>
      <c r="GG4" s="27" t="s">
        <v>22</v>
      </c>
      <c r="GH4" s="27" t="s">
        <v>25</v>
      </c>
      <c r="GI4" s="27" t="s">
        <v>22</v>
      </c>
      <c r="GJ4" s="27" t="s">
        <v>23</v>
      </c>
      <c r="GK4" s="27" t="s">
        <v>24</v>
      </c>
      <c r="GL4" s="27" t="s">
        <v>22</v>
      </c>
      <c r="GM4" s="27" t="s">
        <v>23</v>
      </c>
      <c r="GN4" s="27" t="s">
        <v>23</v>
      </c>
      <c r="GO4" s="27" t="s">
        <v>25</v>
      </c>
      <c r="GP4" s="27" t="s">
        <v>22</v>
      </c>
      <c r="GQ4" s="27" t="s">
        <v>23</v>
      </c>
      <c r="GR4" s="27" t="s">
        <v>24</v>
      </c>
      <c r="GS4" s="27" t="s">
        <v>22</v>
      </c>
      <c r="GT4" s="27" t="s">
        <v>23</v>
      </c>
      <c r="GU4" s="27" t="s">
        <v>22</v>
      </c>
      <c r="GV4" s="31" t="s">
        <v>22</v>
      </c>
      <c r="GW4" s="30" t="s">
        <v>22</v>
      </c>
      <c r="GX4" s="27" t="s">
        <v>23</v>
      </c>
      <c r="GY4" s="27" t="s">
        <v>24</v>
      </c>
      <c r="GZ4" s="27" t="s">
        <v>25</v>
      </c>
      <c r="HA4" s="27" t="s">
        <v>95</v>
      </c>
      <c r="HB4" s="27" t="s">
        <v>22</v>
      </c>
      <c r="HC4" s="27" t="s">
        <v>22</v>
      </c>
      <c r="HD4" s="27" t="s">
        <v>23</v>
      </c>
      <c r="HE4" s="27" t="s">
        <v>24</v>
      </c>
      <c r="HF4" s="27" t="s">
        <v>22</v>
      </c>
      <c r="HG4" s="27" t="s">
        <v>23</v>
      </c>
      <c r="HH4" s="27" t="s">
        <v>24</v>
      </c>
      <c r="HI4" s="27" t="s">
        <v>22</v>
      </c>
      <c r="HJ4" s="27" t="s">
        <v>25</v>
      </c>
      <c r="HK4" s="27" t="s">
        <v>22</v>
      </c>
      <c r="HL4" s="27" t="s">
        <v>23</v>
      </c>
      <c r="HM4" s="27" t="s">
        <v>24</v>
      </c>
      <c r="HN4" s="27" t="s">
        <v>22</v>
      </c>
      <c r="HO4" s="27" t="s">
        <v>23</v>
      </c>
      <c r="HP4" s="27" t="s">
        <v>23</v>
      </c>
      <c r="HQ4" s="27" t="s">
        <v>25</v>
      </c>
      <c r="HR4" s="27" t="s">
        <v>22</v>
      </c>
      <c r="HS4" s="27" t="s">
        <v>23</v>
      </c>
      <c r="HT4" s="27" t="s">
        <v>24</v>
      </c>
      <c r="HU4" s="27" t="s">
        <v>22</v>
      </c>
      <c r="HV4" s="27" t="s">
        <v>23</v>
      </c>
      <c r="HW4" s="27" t="s">
        <v>22</v>
      </c>
      <c r="HX4" s="31" t="s">
        <v>22</v>
      </c>
      <c r="HY4" s="30" t="s">
        <v>22</v>
      </c>
      <c r="HZ4" s="27" t="s">
        <v>23</v>
      </c>
      <c r="IA4" s="27" t="s">
        <v>24</v>
      </c>
      <c r="IB4" s="27" t="s">
        <v>25</v>
      </c>
      <c r="IC4" s="27" t="s">
        <v>95</v>
      </c>
      <c r="ID4" s="27" t="s">
        <v>22</v>
      </c>
      <c r="IE4" s="27" t="s">
        <v>22</v>
      </c>
      <c r="IF4" s="27" t="s">
        <v>23</v>
      </c>
      <c r="IG4" s="27" t="s">
        <v>24</v>
      </c>
      <c r="IH4" s="27" t="s">
        <v>22</v>
      </c>
      <c r="II4" s="27" t="s">
        <v>23</v>
      </c>
      <c r="IJ4" s="27" t="s">
        <v>24</v>
      </c>
      <c r="IK4" s="27" t="s">
        <v>22</v>
      </c>
      <c r="IL4" s="27" t="s">
        <v>25</v>
      </c>
      <c r="IM4" s="27" t="s">
        <v>22</v>
      </c>
      <c r="IN4" s="27" t="s">
        <v>23</v>
      </c>
      <c r="IO4" s="27" t="s">
        <v>24</v>
      </c>
      <c r="IP4" s="27" t="s">
        <v>22</v>
      </c>
      <c r="IQ4" s="27" t="s">
        <v>23</v>
      </c>
      <c r="IR4" s="27" t="s">
        <v>23</v>
      </c>
      <c r="IS4" s="27" t="s">
        <v>25</v>
      </c>
      <c r="IT4" s="27" t="s">
        <v>22</v>
      </c>
      <c r="IU4" s="27" t="s">
        <v>23</v>
      </c>
      <c r="IV4" s="27" t="s">
        <v>24</v>
      </c>
      <c r="IW4" s="27" t="s">
        <v>22</v>
      </c>
      <c r="IX4" s="27" t="s">
        <v>23</v>
      </c>
      <c r="IY4" s="27" t="s">
        <v>22</v>
      </c>
      <c r="IZ4" s="31" t="s">
        <v>22</v>
      </c>
    </row>
    <row r="5" spans="1:260" s="5" customFormat="1" ht="15" x14ac:dyDescent="0.25">
      <c r="A5" s="32">
        <v>1</v>
      </c>
      <c r="B5" s="33" t="str">
        <f>ESTUDIANTES!B5</f>
        <v>3 AÑOS</v>
      </c>
      <c r="C5" s="33">
        <f>ESTUDIANTES!C5</f>
        <v>12345670</v>
      </c>
      <c r="D5" s="99" t="str">
        <f>ESTUDIANTES!D5</f>
        <v>ESTUDIANTE 1</v>
      </c>
      <c r="E5" s="99"/>
      <c r="F5" s="99"/>
      <c r="G5" s="99"/>
      <c r="H5" s="34" t="str">
        <f>ESTUDIANTES!E5</f>
        <v>H</v>
      </c>
      <c r="I5" s="6" t="s">
        <v>106</v>
      </c>
      <c r="J5" s="6" t="s">
        <v>106</v>
      </c>
      <c r="K5" s="6" t="s">
        <v>106</v>
      </c>
      <c r="L5" s="6" t="s">
        <v>106</v>
      </c>
      <c r="M5" s="6" t="s">
        <v>106</v>
      </c>
      <c r="N5" s="6" t="s">
        <v>106</v>
      </c>
      <c r="O5" s="6" t="s">
        <v>106</v>
      </c>
      <c r="P5" s="6" t="s">
        <v>106</v>
      </c>
      <c r="Q5" s="6" t="s">
        <v>106</v>
      </c>
      <c r="R5" s="6" t="s">
        <v>106</v>
      </c>
      <c r="S5" s="6" t="s">
        <v>106</v>
      </c>
      <c r="T5" s="6" t="s">
        <v>106</v>
      </c>
      <c r="U5" s="6" t="s">
        <v>106</v>
      </c>
      <c r="V5" s="6" t="s">
        <v>106</v>
      </c>
      <c r="W5" s="6" t="s">
        <v>106</v>
      </c>
      <c r="X5" s="6" t="s">
        <v>106</v>
      </c>
      <c r="Y5" s="6" t="s">
        <v>106</v>
      </c>
      <c r="Z5" s="6" t="s">
        <v>106</v>
      </c>
      <c r="AA5" s="6" t="s">
        <v>106</v>
      </c>
      <c r="AB5" s="6" t="s">
        <v>106</v>
      </c>
      <c r="AC5" s="6" t="s">
        <v>106</v>
      </c>
      <c r="AD5" s="6" t="s">
        <v>106</v>
      </c>
      <c r="AE5" s="6" t="s">
        <v>106</v>
      </c>
      <c r="AF5" s="6" t="s">
        <v>106</v>
      </c>
      <c r="AG5" s="6" t="s">
        <v>106</v>
      </c>
      <c r="AH5" s="6" t="s">
        <v>106</v>
      </c>
      <c r="AI5" s="6" t="s">
        <v>106</v>
      </c>
      <c r="AJ5" s="6" t="s">
        <v>106</v>
      </c>
      <c r="AK5" s="6" t="s">
        <v>106</v>
      </c>
      <c r="AL5" s="6" t="s">
        <v>106</v>
      </c>
      <c r="AM5" s="6" t="s">
        <v>106</v>
      </c>
      <c r="AN5" s="6" t="s">
        <v>106</v>
      </c>
      <c r="AO5" s="6" t="s">
        <v>106</v>
      </c>
      <c r="AP5" s="6" t="s">
        <v>106</v>
      </c>
      <c r="AQ5" s="6" t="s">
        <v>106</v>
      </c>
      <c r="AR5" s="6" t="s">
        <v>106</v>
      </c>
      <c r="AS5" s="6" t="s">
        <v>106</v>
      </c>
      <c r="AT5" s="6" t="s">
        <v>106</v>
      </c>
      <c r="AU5" s="6" t="s">
        <v>106</v>
      </c>
      <c r="AV5" s="6" t="s">
        <v>106</v>
      </c>
      <c r="AW5" s="6" t="s">
        <v>106</v>
      </c>
      <c r="AX5" s="6" t="s">
        <v>106</v>
      </c>
      <c r="AY5" s="6" t="s">
        <v>106</v>
      </c>
      <c r="AZ5" s="6" t="s">
        <v>106</v>
      </c>
      <c r="BA5" s="6" t="s">
        <v>106</v>
      </c>
      <c r="BB5" s="6" t="s">
        <v>106</v>
      </c>
      <c r="BC5" s="6" t="s">
        <v>106</v>
      </c>
      <c r="BD5" s="6" t="s">
        <v>106</v>
      </c>
      <c r="BE5" s="6" t="s">
        <v>106</v>
      </c>
      <c r="BF5" s="6" t="s">
        <v>106</v>
      </c>
      <c r="BG5" s="6" t="s">
        <v>106</v>
      </c>
      <c r="BH5" s="6" t="s">
        <v>106</v>
      </c>
      <c r="BI5" s="6" t="s">
        <v>106</v>
      </c>
      <c r="BJ5" s="6" t="s">
        <v>106</v>
      </c>
      <c r="BK5" s="6" t="s">
        <v>106</v>
      </c>
      <c r="BL5" s="6" t="s">
        <v>106</v>
      </c>
      <c r="BM5" s="6" t="s">
        <v>106</v>
      </c>
      <c r="BN5" s="6" t="s">
        <v>106</v>
      </c>
      <c r="BO5" s="6" t="s">
        <v>106</v>
      </c>
      <c r="BP5" s="6" t="s">
        <v>106</v>
      </c>
      <c r="BQ5" s="6" t="s">
        <v>106</v>
      </c>
      <c r="BR5" s="6" t="s">
        <v>106</v>
      </c>
      <c r="BS5" s="6" t="s">
        <v>106</v>
      </c>
      <c r="BT5" s="6" t="s">
        <v>106</v>
      </c>
      <c r="BU5" s="6" t="s">
        <v>106</v>
      </c>
      <c r="BV5" s="6" t="s">
        <v>106</v>
      </c>
      <c r="BW5" s="6" t="s">
        <v>106</v>
      </c>
      <c r="BX5" s="6" t="s">
        <v>106</v>
      </c>
      <c r="BY5" s="6" t="s">
        <v>106</v>
      </c>
      <c r="BZ5" s="6" t="s">
        <v>106</v>
      </c>
      <c r="CA5" s="6" t="s">
        <v>106</v>
      </c>
      <c r="CB5" s="6" t="s">
        <v>106</v>
      </c>
      <c r="CC5" s="6" t="s">
        <v>106</v>
      </c>
      <c r="CD5" s="6" t="s">
        <v>106</v>
      </c>
      <c r="CE5" s="6" t="s">
        <v>106</v>
      </c>
      <c r="CF5" s="6" t="s">
        <v>106</v>
      </c>
      <c r="CG5" s="6" t="s">
        <v>106</v>
      </c>
      <c r="CH5" s="6" t="s">
        <v>106</v>
      </c>
      <c r="CI5" s="6" t="s">
        <v>106</v>
      </c>
      <c r="CJ5" s="6" t="s">
        <v>106</v>
      </c>
      <c r="CK5" s="6" t="s">
        <v>106</v>
      </c>
      <c r="CL5" s="6" t="s">
        <v>106</v>
      </c>
      <c r="CM5" s="6" t="s">
        <v>106</v>
      </c>
      <c r="CN5" s="6" t="s">
        <v>106</v>
      </c>
      <c r="CO5" s="6" t="s">
        <v>106</v>
      </c>
      <c r="CP5" s="6" t="s">
        <v>106</v>
      </c>
      <c r="CQ5" s="6" t="s">
        <v>106</v>
      </c>
      <c r="CR5" s="6" t="s">
        <v>106</v>
      </c>
      <c r="CS5" s="6" t="s">
        <v>106</v>
      </c>
      <c r="CT5" s="6" t="s">
        <v>106</v>
      </c>
      <c r="CU5" s="6" t="s">
        <v>106</v>
      </c>
      <c r="CV5" s="6" t="s">
        <v>106</v>
      </c>
      <c r="CW5" s="6" t="s">
        <v>106</v>
      </c>
      <c r="CX5" s="6" t="s">
        <v>106</v>
      </c>
      <c r="CY5" s="6" t="s">
        <v>106</v>
      </c>
      <c r="CZ5" s="6" t="s">
        <v>106</v>
      </c>
      <c r="DA5" s="6" t="s">
        <v>106</v>
      </c>
      <c r="DB5" s="6" t="s">
        <v>106</v>
      </c>
      <c r="DC5" s="6" t="s">
        <v>106</v>
      </c>
      <c r="DD5" s="6" t="s">
        <v>106</v>
      </c>
      <c r="DE5" s="6" t="s">
        <v>106</v>
      </c>
      <c r="DF5" s="6" t="s">
        <v>106</v>
      </c>
      <c r="DG5" s="6" t="s">
        <v>106</v>
      </c>
      <c r="DH5" s="6" t="s">
        <v>106</v>
      </c>
      <c r="DI5" s="6" t="s">
        <v>106</v>
      </c>
      <c r="DJ5" s="6" t="s">
        <v>106</v>
      </c>
      <c r="DK5" s="6" t="s">
        <v>106</v>
      </c>
      <c r="DL5" s="6" t="s">
        <v>106</v>
      </c>
      <c r="DM5" s="6" t="s">
        <v>106</v>
      </c>
      <c r="DN5" s="6" t="s">
        <v>106</v>
      </c>
      <c r="DO5" s="6" t="s">
        <v>106</v>
      </c>
      <c r="DP5" s="6" t="s">
        <v>106</v>
      </c>
      <c r="DQ5" s="6" t="s">
        <v>106</v>
      </c>
      <c r="DR5" s="6" t="s">
        <v>106</v>
      </c>
      <c r="DS5" s="6" t="s">
        <v>106</v>
      </c>
      <c r="DT5" s="6" t="s">
        <v>106</v>
      </c>
      <c r="DU5" s="6" t="s">
        <v>106</v>
      </c>
      <c r="DV5" s="6" t="s">
        <v>106</v>
      </c>
      <c r="DW5" s="6" t="s">
        <v>106</v>
      </c>
      <c r="DX5" s="6" t="s">
        <v>106</v>
      </c>
      <c r="DY5" s="6" t="s">
        <v>106</v>
      </c>
      <c r="DZ5" s="6" t="s">
        <v>106</v>
      </c>
      <c r="EA5" s="6" t="s">
        <v>106</v>
      </c>
      <c r="EB5" s="6" t="s">
        <v>106</v>
      </c>
      <c r="EC5" s="6" t="s">
        <v>106</v>
      </c>
      <c r="ED5" s="6" t="s">
        <v>106</v>
      </c>
      <c r="EE5" s="6" t="s">
        <v>106</v>
      </c>
      <c r="EF5" s="6" t="s">
        <v>106</v>
      </c>
      <c r="EG5" s="6" t="s">
        <v>106</v>
      </c>
      <c r="EH5" s="6" t="s">
        <v>106</v>
      </c>
      <c r="EI5" s="6" t="s">
        <v>106</v>
      </c>
      <c r="EJ5" s="6" t="s">
        <v>106</v>
      </c>
      <c r="EK5" s="6" t="s">
        <v>106</v>
      </c>
      <c r="EL5" s="6" t="s">
        <v>106</v>
      </c>
      <c r="EM5" s="6" t="s">
        <v>106</v>
      </c>
      <c r="EN5" s="6" t="s">
        <v>106</v>
      </c>
      <c r="EO5" s="6" t="s">
        <v>106</v>
      </c>
      <c r="EP5" s="6" t="s">
        <v>106</v>
      </c>
      <c r="EQ5" s="6" t="s">
        <v>106</v>
      </c>
      <c r="ER5" s="6" t="s">
        <v>106</v>
      </c>
      <c r="ES5" s="6" t="s">
        <v>106</v>
      </c>
      <c r="ET5" s="6" t="s">
        <v>106</v>
      </c>
      <c r="EU5" s="6" t="s">
        <v>106</v>
      </c>
      <c r="EV5" s="6" t="s">
        <v>106</v>
      </c>
      <c r="EW5" s="6" t="s">
        <v>106</v>
      </c>
      <c r="EX5" s="6" t="s">
        <v>106</v>
      </c>
      <c r="EY5" s="6" t="s">
        <v>106</v>
      </c>
      <c r="EZ5" s="6" t="s">
        <v>106</v>
      </c>
      <c r="FA5" s="6" t="s">
        <v>106</v>
      </c>
      <c r="FB5" s="6" t="s">
        <v>106</v>
      </c>
      <c r="FC5" s="6" t="s">
        <v>106</v>
      </c>
      <c r="FD5" s="6" t="s">
        <v>106</v>
      </c>
      <c r="FE5" s="6" t="s">
        <v>106</v>
      </c>
      <c r="FF5" s="6" t="s">
        <v>106</v>
      </c>
      <c r="FG5" s="6" t="s">
        <v>106</v>
      </c>
      <c r="FH5" s="6" t="s">
        <v>106</v>
      </c>
      <c r="FI5" s="6" t="s">
        <v>106</v>
      </c>
      <c r="FJ5" s="6" t="s">
        <v>106</v>
      </c>
      <c r="FK5" s="6" t="s">
        <v>106</v>
      </c>
      <c r="FL5" s="6" t="s">
        <v>106</v>
      </c>
      <c r="FM5" s="6" t="s">
        <v>106</v>
      </c>
      <c r="FN5" s="6" t="s">
        <v>106</v>
      </c>
      <c r="FO5" s="6" t="s">
        <v>106</v>
      </c>
      <c r="FP5" s="6" t="s">
        <v>106</v>
      </c>
      <c r="FQ5" s="6" t="s">
        <v>106</v>
      </c>
      <c r="FR5" s="6" t="s">
        <v>106</v>
      </c>
      <c r="FS5" s="6" t="s">
        <v>106</v>
      </c>
      <c r="FT5" s="6" t="s">
        <v>106</v>
      </c>
      <c r="FU5" s="6" t="s">
        <v>106</v>
      </c>
      <c r="FV5" s="6" t="s">
        <v>106</v>
      </c>
      <c r="FW5" s="6" t="s">
        <v>106</v>
      </c>
      <c r="FX5" s="6" t="s">
        <v>106</v>
      </c>
      <c r="FY5" s="6" t="s">
        <v>106</v>
      </c>
      <c r="FZ5" s="6" t="s">
        <v>106</v>
      </c>
      <c r="GA5" s="6" t="s">
        <v>106</v>
      </c>
      <c r="GB5" s="6" t="s">
        <v>106</v>
      </c>
      <c r="GC5" s="6" t="s">
        <v>106</v>
      </c>
      <c r="GD5" s="6" t="s">
        <v>106</v>
      </c>
      <c r="GE5" s="6" t="s">
        <v>106</v>
      </c>
      <c r="GF5" s="6" t="s">
        <v>106</v>
      </c>
      <c r="GG5" s="6" t="s">
        <v>106</v>
      </c>
      <c r="GH5" s="6" t="s">
        <v>106</v>
      </c>
      <c r="GI5" s="6" t="s">
        <v>106</v>
      </c>
      <c r="GJ5" s="6" t="s">
        <v>106</v>
      </c>
      <c r="GK5" s="6" t="s">
        <v>106</v>
      </c>
      <c r="GL5" s="6" t="s">
        <v>106</v>
      </c>
      <c r="GM5" s="6" t="s">
        <v>106</v>
      </c>
      <c r="GN5" s="6" t="s">
        <v>106</v>
      </c>
      <c r="GO5" s="6" t="s">
        <v>106</v>
      </c>
      <c r="GP5" s="6" t="s">
        <v>106</v>
      </c>
      <c r="GQ5" s="6" t="s">
        <v>106</v>
      </c>
      <c r="GR5" s="6" t="s">
        <v>106</v>
      </c>
      <c r="GS5" s="6" t="s">
        <v>106</v>
      </c>
      <c r="GT5" s="6" t="s">
        <v>106</v>
      </c>
      <c r="GU5" s="6" t="s">
        <v>106</v>
      </c>
      <c r="GV5" s="6" t="s">
        <v>106</v>
      </c>
      <c r="GW5" s="6" t="s">
        <v>106</v>
      </c>
      <c r="GX5" s="6" t="s">
        <v>106</v>
      </c>
      <c r="GY5" s="6" t="s">
        <v>106</v>
      </c>
      <c r="GZ5" s="6" t="s">
        <v>106</v>
      </c>
      <c r="HA5" s="6" t="s">
        <v>106</v>
      </c>
      <c r="HB5" s="6" t="s">
        <v>106</v>
      </c>
      <c r="HC5" s="6" t="s">
        <v>106</v>
      </c>
      <c r="HD5" s="6" t="s">
        <v>106</v>
      </c>
      <c r="HE5" s="6" t="s">
        <v>106</v>
      </c>
      <c r="HF5" s="6" t="s">
        <v>106</v>
      </c>
      <c r="HG5" s="6" t="s">
        <v>106</v>
      </c>
      <c r="HH5" s="6" t="s">
        <v>106</v>
      </c>
      <c r="HI5" s="6" t="s">
        <v>106</v>
      </c>
      <c r="HJ5" s="6" t="s">
        <v>106</v>
      </c>
      <c r="HK5" s="6" t="s">
        <v>106</v>
      </c>
      <c r="HL5" s="6" t="s">
        <v>106</v>
      </c>
      <c r="HM5" s="6" t="s">
        <v>106</v>
      </c>
      <c r="HN5" s="6" t="s">
        <v>106</v>
      </c>
      <c r="HO5" s="6" t="s">
        <v>106</v>
      </c>
      <c r="HP5" s="6" t="s">
        <v>106</v>
      </c>
      <c r="HQ5" s="6" t="s">
        <v>106</v>
      </c>
      <c r="HR5" s="6" t="s">
        <v>106</v>
      </c>
      <c r="HS5" s="6" t="s">
        <v>106</v>
      </c>
      <c r="HT5" s="6" t="s">
        <v>106</v>
      </c>
      <c r="HU5" s="6" t="s">
        <v>106</v>
      </c>
      <c r="HV5" s="6" t="s">
        <v>106</v>
      </c>
      <c r="HW5" s="6" t="s">
        <v>106</v>
      </c>
      <c r="HX5" s="6" t="s">
        <v>106</v>
      </c>
      <c r="HY5" s="6" t="s">
        <v>106</v>
      </c>
      <c r="HZ5" s="6" t="s">
        <v>106</v>
      </c>
      <c r="IA5" s="6" t="s">
        <v>106</v>
      </c>
      <c r="IB5" s="6" t="s">
        <v>106</v>
      </c>
      <c r="IC5" s="6" t="s">
        <v>106</v>
      </c>
      <c r="ID5" s="6" t="s">
        <v>106</v>
      </c>
      <c r="IE5" s="6" t="s">
        <v>106</v>
      </c>
      <c r="IF5" s="6" t="s">
        <v>106</v>
      </c>
      <c r="IG5" s="6" t="s">
        <v>106</v>
      </c>
      <c r="IH5" s="6" t="s">
        <v>106</v>
      </c>
      <c r="II5" s="6" t="s">
        <v>106</v>
      </c>
      <c r="IJ5" s="6" t="s">
        <v>106</v>
      </c>
      <c r="IK5" s="6" t="s">
        <v>106</v>
      </c>
      <c r="IL5" s="6" t="s">
        <v>106</v>
      </c>
      <c r="IM5" s="6" t="s">
        <v>106</v>
      </c>
      <c r="IN5" s="6" t="s">
        <v>106</v>
      </c>
      <c r="IO5" s="6" t="s">
        <v>106</v>
      </c>
      <c r="IP5" s="6" t="s">
        <v>106</v>
      </c>
      <c r="IQ5" s="6" t="s">
        <v>106</v>
      </c>
      <c r="IR5" s="6" t="s">
        <v>106</v>
      </c>
      <c r="IS5" s="6" t="s">
        <v>106</v>
      </c>
      <c r="IT5" s="6" t="s">
        <v>106</v>
      </c>
      <c r="IU5" s="6" t="s">
        <v>106</v>
      </c>
      <c r="IV5" s="6" t="s">
        <v>106</v>
      </c>
      <c r="IW5" s="6" t="s">
        <v>106</v>
      </c>
      <c r="IX5" s="6" t="s">
        <v>106</v>
      </c>
      <c r="IY5" s="6" t="s">
        <v>106</v>
      </c>
      <c r="IZ5" s="6" t="s">
        <v>106</v>
      </c>
    </row>
    <row r="6" spans="1:260" s="5" customFormat="1" ht="15" x14ac:dyDescent="0.25">
      <c r="A6" s="32">
        <v>2</v>
      </c>
      <c r="B6" s="33" t="str">
        <f>ESTUDIANTES!B6</f>
        <v>3 AÑOS</v>
      </c>
      <c r="C6" s="33">
        <f>ESTUDIANTES!C6</f>
        <v>12345670</v>
      </c>
      <c r="D6" s="99" t="str">
        <f>ESTUDIANTES!D6</f>
        <v>ESTUDIANTE 2</v>
      </c>
      <c r="E6" s="99"/>
      <c r="F6" s="99"/>
      <c r="G6" s="99"/>
      <c r="H6" s="34" t="str">
        <f>ESTUDIANTES!E6</f>
        <v>H</v>
      </c>
      <c r="I6" s="6" t="s">
        <v>107</v>
      </c>
      <c r="J6" s="6" t="s">
        <v>107</v>
      </c>
      <c r="K6" s="6" t="s">
        <v>107</v>
      </c>
      <c r="L6" s="6" t="s">
        <v>107</v>
      </c>
      <c r="M6" s="6" t="s">
        <v>107</v>
      </c>
      <c r="N6" s="6" t="s">
        <v>107</v>
      </c>
      <c r="O6" s="6" t="s">
        <v>107</v>
      </c>
      <c r="P6" s="6" t="s">
        <v>107</v>
      </c>
      <c r="Q6" s="6" t="s">
        <v>107</v>
      </c>
      <c r="R6" s="6" t="s">
        <v>107</v>
      </c>
      <c r="S6" s="6" t="s">
        <v>107</v>
      </c>
      <c r="T6" s="6" t="s">
        <v>107</v>
      </c>
      <c r="U6" s="6" t="s">
        <v>107</v>
      </c>
      <c r="V6" s="6" t="s">
        <v>107</v>
      </c>
      <c r="W6" s="6" t="s">
        <v>107</v>
      </c>
      <c r="X6" s="6" t="s">
        <v>107</v>
      </c>
      <c r="Y6" s="6" t="s">
        <v>107</v>
      </c>
      <c r="Z6" s="6" t="s">
        <v>107</v>
      </c>
      <c r="AA6" s="6" t="s">
        <v>107</v>
      </c>
      <c r="AB6" s="6" t="s">
        <v>107</v>
      </c>
      <c r="AC6" s="6" t="s">
        <v>107</v>
      </c>
      <c r="AD6" s="6" t="s">
        <v>107</v>
      </c>
      <c r="AE6" s="6" t="s">
        <v>107</v>
      </c>
      <c r="AF6" s="6" t="s">
        <v>107</v>
      </c>
      <c r="AG6" s="6" t="s">
        <v>107</v>
      </c>
      <c r="AH6" s="6" t="s">
        <v>107</v>
      </c>
      <c r="AI6" s="6" t="s">
        <v>107</v>
      </c>
      <c r="AJ6" s="6" t="s">
        <v>107</v>
      </c>
      <c r="AK6" s="6" t="s">
        <v>107</v>
      </c>
      <c r="AL6" s="6" t="s">
        <v>107</v>
      </c>
      <c r="AM6" s="6" t="s">
        <v>107</v>
      </c>
      <c r="AN6" s="6" t="s">
        <v>107</v>
      </c>
      <c r="AO6" s="6" t="s">
        <v>107</v>
      </c>
      <c r="AP6" s="6" t="s">
        <v>107</v>
      </c>
      <c r="AQ6" s="6" t="s">
        <v>107</v>
      </c>
      <c r="AR6" s="6" t="s">
        <v>107</v>
      </c>
      <c r="AS6" s="6" t="s">
        <v>107</v>
      </c>
      <c r="AT6" s="6" t="s">
        <v>107</v>
      </c>
      <c r="AU6" s="6" t="s">
        <v>107</v>
      </c>
      <c r="AV6" s="6" t="s">
        <v>107</v>
      </c>
      <c r="AW6" s="6" t="s">
        <v>107</v>
      </c>
      <c r="AX6" s="6" t="s">
        <v>107</v>
      </c>
      <c r="AY6" s="6" t="s">
        <v>107</v>
      </c>
      <c r="AZ6" s="6" t="s">
        <v>107</v>
      </c>
      <c r="BA6" s="6" t="s">
        <v>107</v>
      </c>
      <c r="BB6" s="6" t="s">
        <v>107</v>
      </c>
      <c r="BC6" s="6" t="s">
        <v>107</v>
      </c>
      <c r="BD6" s="6" t="s">
        <v>107</v>
      </c>
      <c r="BE6" s="6" t="s">
        <v>107</v>
      </c>
      <c r="BF6" s="6" t="s">
        <v>107</v>
      </c>
      <c r="BG6" s="6" t="s">
        <v>107</v>
      </c>
      <c r="BH6" s="6" t="s">
        <v>107</v>
      </c>
      <c r="BI6" s="6" t="s">
        <v>107</v>
      </c>
      <c r="BJ6" s="6" t="s">
        <v>107</v>
      </c>
      <c r="BK6" s="6" t="s">
        <v>107</v>
      </c>
      <c r="BL6" s="6" t="s">
        <v>107</v>
      </c>
      <c r="BM6" s="6" t="s">
        <v>107</v>
      </c>
      <c r="BN6" s="6" t="s">
        <v>107</v>
      </c>
      <c r="BO6" s="6" t="s">
        <v>107</v>
      </c>
      <c r="BP6" s="6" t="s">
        <v>107</v>
      </c>
      <c r="BQ6" s="6" t="s">
        <v>107</v>
      </c>
      <c r="BR6" s="6" t="s">
        <v>107</v>
      </c>
      <c r="BS6" s="6" t="s">
        <v>107</v>
      </c>
      <c r="BT6" s="6" t="s">
        <v>107</v>
      </c>
      <c r="BU6" s="6" t="s">
        <v>107</v>
      </c>
      <c r="BV6" s="6" t="s">
        <v>107</v>
      </c>
      <c r="BW6" s="6" t="s">
        <v>107</v>
      </c>
      <c r="BX6" s="6" t="s">
        <v>107</v>
      </c>
      <c r="BY6" s="6" t="s">
        <v>107</v>
      </c>
      <c r="BZ6" s="6" t="s">
        <v>107</v>
      </c>
      <c r="CA6" s="6" t="s">
        <v>107</v>
      </c>
      <c r="CB6" s="6" t="s">
        <v>107</v>
      </c>
      <c r="CC6" s="6" t="s">
        <v>107</v>
      </c>
      <c r="CD6" s="6" t="s">
        <v>107</v>
      </c>
      <c r="CE6" s="6" t="s">
        <v>107</v>
      </c>
      <c r="CF6" s="6" t="s">
        <v>107</v>
      </c>
      <c r="CG6" s="6" t="s">
        <v>107</v>
      </c>
      <c r="CH6" s="6" t="s">
        <v>107</v>
      </c>
      <c r="CI6" s="6" t="s">
        <v>107</v>
      </c>
      <c r="CJ6" s="6" t="s">
        <v>107</v>
      </c>
      <c r="CK6" s="6" t="s">
        <v>107</v>
      </c>
      <c r="CL6" s="6" t="s">
        <v>107</v>
      </c>
      <c r="CM6" s="6" t="s">
        <v>107</v>
      </c>
      <c r="CN6" s="6" t="s">
        <v>107</v>
      </c>
      <c r="CO6" s="6" t="s">
        <v>107</v>
      </c>
      <c r="CP6" s="6" t="s">
        <v>107</v>
      </c>
      <c r="CQ6" s="6" t="s">
        <v>107</v>
      </c>
      <c r="CR6" s="6" t="s">
        <v>107</v>
      </c>
      <c r="CS6" s="6" t="s">
        <v>107</v>
      </c>
      <c r="CT6" s="6" t="s">
        <v>107</v>
      </c>
      <c r="CU6" s="6" t="s">
        <v>107</v>
      </c>
      <c r="CV6" s="6" t="s">
        <v>107</v>
      </c>
      <c r="CW6" s="6" t="s">
        <v>107</v>
      </c>
      <c r="CX6" s="6" t="s">
        <v>107</v>
      </c>
      <c r="CY6" s="6" t="s">
        <v>107</v>
      </c>
      <c r="CZ6" s="6" t="s">
        <v>107</v>
      </c>
      <c r="DA6" s="6" t="s">
        <v>107</v>
      </c>
      <c r="DB6" s="6" t="s">
        <v>107</v>
      </c>
      <c r="DC6" s="6" t="s">
        <v>107</v>
      </c>
      <c r="DD6" s="6" t="s">
        <v>107</v>
      </c>
      <c r="DE6" s="6" t="s">
        <v>107</v>
      </c>
      <c r="DF6" s="6" t="s">
        <v>107</v>
      </c>
      <c r="DG6" s="6" t="s">
        <v>107</v>
      </c>
      <c r="DH6" s="6" t="s">
        <v>107</v>
      </c>
      <c r="DI6" s="6" t="s">
        <v>107</v>
      </c>
      <c r="DJ6" s="6" t="s">
        <v>107</v>
      </c>
      <c r="DK6" s="6" t="s">
        <v>107</v>
      </c>
      <c r="DL6" s="6" t="s">
        <v>107</v>
      </c>
      <c r="DM6" s="6" t="s">
        <v>107</v>
      </c>
      <c r="DN6" s="6" t="s">
        <v>107</v>
      </c>
      <c r="DO6" s="6" t="s">
        <v>107</v>
      </c>
      <c r="DP6" s="6" t="s">
        <v>107</v>
      </c>
      <c r="DQ6" s="6" t="s">
        <v>107</v>
      </c>
      <c r="DR6" s="6" t="s">
        <v>107</v>
      </c>
      <c r="DS6" s="6" t="s">
        <v>107</v>
      </c>
      <c r="DT6" s="6" t="s">
        <v>107</v>
      </c>
      <c r="DU6" s="6" t="s">
        <v>107</v>
      </c>
      <c r="DV6" s="6" t="s">
        <v>107</v>
      </c>
      <c r="DW6" s="6" t="s">
        <v>107</v>
      </c>
      <c r="DX6" s="6" t="s">
        <v>107</v>
      </c>
      <c r="DY6" s="6" t="s">
        <v>107</v>
      </c>
      <c r="DZ6" s="6" t="s">
        <v>107</v>
      </c>
      <c r="EA6" s="6" t="s">
        <v>107</v>
      </c>
      <c r="EB6" s="6" t="s">
        <v>107</v>
      </c>
      <c r="EC6" s="6" t="s">
        <v>107</v>
      </c>
      <c r="ED6" s="6" t="s">
        <v>107</v>
      </c>
      <c r="EE6" s="6" t="s">
        <v>107</v>
      </c>
      <c r="EF6" s="6" t="s">
        <v>107</v>
      </c>
      <c r="EG6" s="6" t="s">
        <v>107</v>
      </c>
      <c r="EH6" s="6" t="s">
        <v>107</v>
      </c>
      <c r="EI6" s="6" t="s">
        <v>107</v>
      </c>
      <c r="EJ6" s="6" t="s">
        <v>107</v>
      </c>
      <c r="EK6" s="6" t="s">
        <v>107</v>
      </c>
      <c r="EL6" s="6" t="s">
        <v>107</v>
      </c>
      <c r="EM6" s="6" t="s">
        <v>107</v>
      </c>
      <c r="EN6" s="6" t="s">
        <v>107</v>
      </c>
      <c r="EO6" s="6" t="s">
        <v>107</v>
      </c>
      <c r="EP6" s="6" t="s">
        <v>107</v>
      </c>
      <c r="EQ6" s="6" t="s">
        <v>107</v>
      </c>
      <c r="ER6" s="6" t="s">
        <v>107</v>
      </c>
      <c r="ES6" s="6" t="s">
        <v>107</v>
      </c>
      <c r="ET6" s="6" t="s">
        <v>107</v>
      </c>
      <c r="EU6" s="6" t="s">
        <v>107</v>
      </c>
      <c r="EV6" s="6" t="s">
        <v>107</v>
      </c>
      <c r="EW6" s="6" t="s">
        <v>107</v>
      </c>
      <c r="EX6" s="6" t="s">
        <v>107</v>
      </c>
      <c r="EY6" s="6" t="s">
        <v>107</v>
      </c>
      <c r="EZ6" s="6" t="s">
        <v>107</v>
      </c>
      <c r="FA6" s="6" t="s">
        <v>107</v>
      </c>
      <c r="FB6" s="6" t="s">
        <v>107</v>
      </c>
      <c r="FC6" s="6" t="s">
        <v>107</v>
      </c>
      <c r="FD6" s="6" t="s">
        <v>107</v>
      </c>
      <c r="FE6" s="6" t="s">
        <v>107</v>
      </c>
      <c r="FF6" s="6" t="s">
        <v>107</v>
      </c>
      <c r="FG6" s="6" t="s">
        <v>107</v>
      </c>
      <c r="FH6" s="6" t="s">
        <v>107</v>
      </c>
      <c r="FI6" s="6" t="s">
        <v>107</v>
      </c>
      <c r="FJ6" s="6" t="s">
        <v>107</v>
      </c>
      <c r="FK6" s="6" t="s">
        <v>107</v>
      </c>
      <c r="FL6" s="6" t="s">
        <v>107</v>
      </c>
      <c r="FM6" s="6" t="s">
        <v>107</v>
      </c>
      <c r="FN6" s="6" t="s">
        <v>107</v>
      </c>
      <c r="FO6" s="6" t="s">
        <v>107</v>
      </c>
      <c r="FP6" s="6" t="s">
        <v>107</v>
      </c>
      <c r="FQ6" s="6" t="s">
        <v>107</v>
      </c>
      <c r="FR6" s="6" t="s">
        <v>107</v>
      </c>
      <c r="FS6" s="6" t="s">
        <v>107</v>
      </c>
      <c r="FT6" s="6" t="s">
        <v>107</v>
      </c>
      <c r="FU6" s="6" t="s">
        <v>107</v>
      </c>
      <c r="FV6" s="6" t="s">
        <v>107</v>
      </c>
      <c r="FW6" s="6" t="s">
        <v>107</v>
      </c>
      <c r="FX6" s="6" t="s">
        <v>107</v>
      </c>
      <c r="FY6" s="6" t="s">
        <v>107</v>
      </c>
      <c r="FZ6" s="6" t="s">
        <v>107</v>
      </c>
      <c r="GA6" s="6" t="s">
        <v>107</v>
      </c>
      <c r="GB6" s="6" t="s">
        <v>107</v>
      </c>
      <c r="GC6" s="6" t="s">
        <v>107</v>
      </c>
      <c r="GD6" s="6" t="s">
        <v>107</v>
      </c>
      <c r="GE6" s="6" t="s">
        <v>107</v>
      </c>
      <c r="GF6" s="6" t="s">
        <v>107</v>
      </c>
      <c r="GG6" s="6" t="s">
        <v>107</v>
      </c>
      <c r="GH6" s="6" t="s">
        <v>107</v>
      </c>
      <c r="GI6" s="6" t="s">
        <v>107</v>
      </c>
      <c r="GJ6" s="6" t="s">
        <v>107</v>
      </c>
      <c r="GK6" s="6" t="s">
        <v>107</v>
      </c>
      <c r="GL6" s="6" t="s">
        <v>107</v>
      </c>
      <c r="GM6" s="6" t="s">
        <v>107</v>
      </c>
      <c r="GN6" s="6" t="s">
        <v>107</v>
      </c>
      <c r="GO6" s="6" t="s">
        <v>107</v>
      </c>
      <c r="GP6" s="6" t="s">
        <v>107</v>
      </c>
      <c r="GQ6" s="6" t="s">
        <v>107</v>
      </c>
      <c r="GR6" s="6" t="s">
        <v>107</v>
      </c>
      <c r="GS6" s="6" t="s">
        <v>107</v>
      </c>
      <c r="GT6" s="6" t="s">
        <v>107</v>
      </c>
      <c r="GU6" s="6" t="s">
        <v>107</v>
      </c>
      <c r="GV6" s="6" t="s">
        <v>107</v>
      </c>
      <c r="GW6" s="6" t="s">
        <v>107</v>
      </c>
      <c r="GX6" s="6" t="s">
        <v>107</v>
      </c>
      <c r="GY6" s="6" t="s">
        <v>107</v>
      </c>
      <c r="GZ6" s="6" t="s">
        <v>107</v>
      </c>
      <c r="HA6" s="6" t="s">
        <v>107</v>
      </c>
      <c r="HB6" s="6" t="s">
        <v>107</v>
      </c>
      <c r="HC6" s="6" t="s">
        <v>107</v>
      </c>
      <c r="HD6" s="6" t="s">
        <v>107</v>
      </c>
      <c r="HE6" s="6" t="s">
        <v>107</v>
      </c>
      <c r="HF6" s="6" t="s">
        <v>107</v>
      </c>
      <c r="HG6" s="6" t="s">
        <v>107</v>
      </c>
      <c r="HH6" s="6" t="s">
        <v>107</v>
      </c>
      <c r="HI6" s="6" t="s">
        <v>107</v>
      </c>
      <c r="HJ6" s="6" t="s">
        <v>107</v>
      </c>
      <c r="HK6" s="6" t="s">
        <v>107</v>
      </c>
      <c r="HL6" s="6" t="s">
        <v>107</v>
      </c>
      <c r="HM6" s="6" t="s">
        <v>107</v>
      </c>
      <c r="HN6" s="6" t="s">
        <v>107</v>
      </c>
      <c r="HO6" s="6" t="s">
        <v>107</v>
      </c>
      <c r="HP6" s="6" t="s">
        <v>107</v>
      </c>
      <c r="HQ6" s="6" t="s">
        <v>107</v>
      </c>
      <c r="HR6" s="6" t="s">
        <v>107</v>
      </c>
      <c r="HS6" s="6" t="s">
        <v>107</v>
      </c>
      <c r="HT6" s="6" t="s">
        <v>107</v>
      </c>
      <c r="HU6" s="6" t="s">
        <v>107</v>
      </c>
      <c r="HV6" s="6" t="s">
        <v>107</v>
      </c>
      <c r="HW6" s="6" t="s">
        <v>107</v>
      </c>
      <c r="HX6" s="6" t="s">
        <v>107</v>
      </c>
      <c r="HY6" s="6" t="s">
        <v>107</v>
      </c>
      <c r="HZ6" s="6" t="s">
        <v>107</v>
      </c>
      <c r="IA6" s="6" t="s">
        <v>107</v>
      </c>
      <c r="IB6" s="6" t="s">
        <v>107</v>
      </c>
      <c r="IC6" s="6" t="s">
        <v>107</v>
      </c>
      <c r="ID6" s="6" t="s">
        <v>107</v>
      </c>
      <c r="IE6" s="6" t="s">
        <v>107</v>
      </c>
      <c r="IF6" s="6" t="s">
        <v>107</v>
      </c>
      <c r="IG6" s="6" t="s">
        <v>107</v>
      </c>
      <c r="IH6" s="6" t="s">
        <v>107</v>
      </c>
      <c r="II6" s="6" t="s">
        <v>107</v>
      </c>
      <c r="IJ6" s="6" t="s">
        <v>107</v>
      </c>
      <c r="IK6" s="6" t="s">
        <v>107</v>
      </c>
      <c r="IL6" s="6" t="s">
        <v>107</v>
      </c>
      <c r="IM6" s="6" t="s">
        <v>107</v>
      </c>
      <c r="IN6" s="6" t="s">
        <v>107</v>
      </c>
      <c r="IO6" s="6" t="s">
        <v>107</v>
      </c>
      <c r="IP6" s="6" t="s">
        <v>107</v>
      </c>
      <c r="IQ6" s="6" t="s">
        <v>107</v>
      </c>
      <c r="IR6" s="6" t="s">
        <v>107</v>
      </c>
      <c r="IS6" s="6" t="s">
        <v>107</v>
      </c>
      <c r="IT6" s="6" t="s">
        <v>107</v>
      </c>
      <c r="IU6" s="6" t="s">
        <v>107</v>
      </c>
      <c r="IV6" s="6" t="s">
        <v>107</v>
      </c>
      <c r="IW6" s="6" t="s">
        <v>107</v>
      </c>
      <c r="IX6" s="6" t="s">
        <v>107</v>
      </c>
      <c r="IY6" s="6" t="s">
        <v>107</v>
      </c>
      <c r="IZ6" s="6" t="s">
        <v>107</v>
      </c>
    </row>
    <row r="7" spans="1:260" s="5" customFormat="1" ht="15" x14ac:dyDescent="0.25">
      <c r="A7" s="32">
        <v>3</v>
      </c>
      <c r="B7" s="33" t="str">
        <f>ESTUDIANTES!B7</f>
        <v>3 AÑOS</v>
      </c>
      <c r="C7" s="33">
        <f>ESTUDIANTES!C7</f>
        <v>12345670</v>
      </c>
      <c r="D7" s="99" t="str">
        <f>ESTUDIANTES!D7</f>
        <v>ESTUDIANTE 3</v>
      </c>
      <c r="E7" s="99"/>
      <c r="F7" s="99"/>
      <c r="G7" s="99"/>
      <c r="H7" s="34" t="str">
        <f>ESTUDIANTES!E7</f>
        <v>M</v>
      </c>
      <c r="I7" s="6" t="s">
        <v>106</v>
      </c>
      <c r="J7" s="6" t="s">
        <v>106</v>
      </c>
      <c r="K7" s="6" t="s">
        <v>106</v>
      </c>
      <c r="L7" s="6" t="s">
        <v>106</v>
      </c>
      <c r="M7" s="6" t="s">
        <v>106</v>
      </c>
      <c r="N7" s="6" t="s">
        <v>106</v>
      </c>
      <c r="O7" s="6" t="s">
        <v>106</v>
      </c>
      <c r="P7" s="6" t="s">
        <v>106</v>
      </c>
      <c r="Q7" s="6" t="s">
        <v>106</v>
      </c>
      <c r="R7" s="6" t="s">
        <v>106</v>
      </c>
      <c r="S7" s="6" t="s">
        <v>106</v>
      </c>
      <c r="T7" s="6" t="s">
        <v>106</v>
      </c>
      <c r="U7" s="6" t="s">
        <v>106</v>
      </c>
      <c r="V7" s="6" t="s">
        <v>106</v>
      </c>
      <c r="W7" s="6" t="s">
        <v>106</v>
      </c>
      <c r="X7" s="6" t="s">
        <v>106</v>
      </c>
      <c r="Y7" s="6" t="s">
        <v>106</v>
      </c>
      <c r="Z7" s="6" t="s">
        <v>106</v>
      </c>
      <c r="AA7" s="6" t="s">
        <v>106</v>
      </c>
      <c r="AB7" s="6" t="s">
        <v>106</v>
      </c>
      <c r="AC7" s="6" t="s">
        <v>106</v>
      </c>
      <c r="AD7" s="6" t="s">
        <v>106</v>
      </c>
      <c r="AE7" s="6" t="s">
        <v>106</v>
      </c>
      <c r="AF7" s="6" t="s">
        <v>106</v>
      </c>
      <c r="AG7" s="6" t="s">
        <v>106</v>
      </c>
      <c r="AH7" s="6" t="s">
        <v>106</v>
      </c>
      <c r="AI7" s="6" t="s">
        <v>106</v>
      </c>
      <c r="AJ7" s="6" t="s">
        <v>106</v>
      </c>
      <c r="AK7" s="6" t="s">
        <v>106</v>
      </c>
      <c r="AL7" s="6" t="s">
        <v>106</v>
      </c>
      <c r="AM7" s="6" t="s">
        <v>106</v>
      </c>
      <c r="AN7" s="6" t="s">
        <v>106</v>
      </c>
      <c r="AO7" s="6" t="s">
        <v>106</v>
      </c>
      <c r="AP7" s="6" t="s">
        <v>106</v>
      </c>
      <c r="AQ7" s="6" t="s">
        <v>106</v>
      </c>
      <c r="AR7" s="6" t="s">
        <v>106</v>
      </c>
      <c r="AS7" s="6" t="s">
        <v>106</v>
      </c>
      <c r="AT7" s="6" t="s">
        <v>106</v>
      </c>
      <c r="AU7" s="6" t="s">
        <v>106</v>
      </c>
      <c r="AV7" s="6" t="s">
        <v>106</v>
      </c>
      <c r="AW7" s="6" t="s">
        <v>106</v>
      </c>
      <c r="AX7" s="6" t="s">
        <v>106</v>
      </c>
      <c r="AY7" s="6" t="s">
        <v>106</v>
      </c>
      <c r="AZ7" s="6" t="s">
        <v>106</v>
      </c>
      <c r="BA7" s="6" t="s">
        <v>106</v>
      </c>
      <c r="BB7" s="6" t="s">
        <v>106</v>
      </c>
      <c r="BC7" s="6" t="s">
        <v>106</v>
      </c>
      <c r="BD7" s="6" t="s">
        <v>106</v>
      </c>
      <c r="BE7" s="6" t="s">
        <v>106</v>
      </c>
      <c r="BF7" s="6" t="s">
        <v>106</v>
      </c>
      <c r="BG7" s="6" t="s">
        <v>106</v>
      </c>
      <c r="BH7" s="6" t="s">
        <v>106</v>
      </c>
      <c r="BI7" s="6" t="s">
        <v>106</v>
      </c>
      <c r="BJ7" s="6" t="s">
        <v>106</v>
      </c>
      <c r="BK7" s="6" t="s">
        <v>106</v>
      </c>
      <c r="BL7" s="6" t="s">
        <v>106</v>
      </c>
      <c r="BM7" s="6" t="s">
        <v>106</v>
      </c>
      <c r="BN7" s="6" t="s">
        <v>106</v>
      </c>
      <c r="BO7" s="6" t="s">
        <v>106</v>
      </c>
      <c r="BP7" s="6" t="s">
        <v>106</v>
      </c>
      <c r="BQ7" s="6" t="s">
        <v>106</v>
      </c>
      <c r="BR7" s="6" t="s">
        <v>106</v>
      </c>
      <c r="BS7" s="6" t="s">
        <v>106</v>
      </c>
      <c r="BT7" s="6" t="s">
        <v>106</v>
      </c>
      <c r="BU7" s="6" t="s">
        <v>106</v>
      </c>
      <c r="BV7" s="6" t="s">
        <v>106</v>
      </c>
      <c r="BW7" s="6" t="s">
        <v>106</v>
      </c>
      <c r="BX7" s="6" t="s">
        <v>106</v>
      </c>
      <c r="BY7" s="6" t="s">
        <v>106</v>
      </c>
      <c r="BZ7" s="6" t="s">
        <v>106</v>
      </c>
      <c r="CA7" s="6" t="s">
        <v>106</v>
      </c>
      <c r="CB7" s="6" t="s">
        <v>106</v>
      </c>
      <c r="CC7" s="6" t="s">
        <v>106</v>
      </c>
      <c r="CD7" s="6" t="s">
        <v>106</v>
      </c>
      <c r="CE7" s="6" t="s">
        <v>106</v>
      </c>
      <c r="CF7" s="6" t="s">
        <v>106</v>
      </c>
      <c r="CG7" s="6" t="s">
        <v>106</v>
      </c>
      <c r="CH7" s="6" t="s">
        <v>106</v>
      </c>
      <c r="CI7" s="6" t="s">
        <v>106</v>
      </c>
      <c r="CJ7" s="6" t="s">
        <v>106</v>
      </c>
      <c r="CK7" s="6" t="s">
        <v>106</v>
      </c>
      <c r="CL7" s="6" t="s">
        <v>106</v>
      </c>
      <c r="CM7" s="6" t="s">
        <v>106</v>
      </c>
      <c r="CN7" s="6" t="s">
        <v>106</v>
      </c>
      <c r="CO7" s="6" t="s">
        <v>106</v>
      </c>
      <c r="CP7" s="6" t="s">
        <v>106</v>
      </c>
      <c r="CQ7" s="6" t="s">
        <v>106</v>
      </c>
      <c r="CR7" s="6" t="s">
        <v>106</v>
      </c>
      <c r="CS7" s="6" t="s">
        <v>106</v>
      </c>
      <c r="CT7" s="6" t="s">
        <v>106</v>
      </c>
      <c r="CU7" s="6" t="s">
        <v>106</v>
      </c>
      <c r="CV7" s="6" t="s">
        <v>106</v>
      </c>
      <c r="CW7" s="6" t="s">
        <v>106</v>
      </c>
      <c r="CX7" s="6" t="s">
        <v>106</v>
      </c>
      <c r="CY7" s="6" t="s">
        <v>106</v>
      </c>
      <c r="CZ7" s="6" t="s">
        <v>106</v>
      </c>
      <c r="DA7" s="6" t="s">
        <v>106</v>
      </c>
      <c r="DB7" s="6" t="s">
        <v>106</v>
      </c>
      <c r="DC7" s="6" t="s">
        <v>106</v>
      </c>
      <c r="DD7" s="6" t="s">
        <v>106</v>
      </c>
      <c r="DE7" s="6" t="s">
        <v>106</v>
      </c>
      <c r="DF7" s="6" t="s">
        <v>106</v>
      </c>
      <c r="DG7" s="6" t="s">
        <v>106</v>
      </c>
      <c r="DH7" s="6" t="s">
        <v>106</v>
      </c>
      <c r="DI7" s="6" t="s">
        <v>106</v>
      </c>
      <c r="DJ7" s="6" t="s">
        <v>106</v>
      </c>
      <c r="DK7" s="6" t="s">
        <v>106</v>
      </c>
      <c r="DL7" s="6" t="s">
        <v>106</v>
      </c>
      <c r="DM7" s="6" t="s">
        <v>106</v>
      </c>
      <c r="DN7" s="6" t="s">
        <v>106</v>
      </c>
      <c r="DO7" s="6" t="s">
        <v>106</v>
      </c>
      <c r="DP7" s="6" t="s">
        <v>106</v>
      </c>
      <c r="DQ7" s="6" t="s">
        <v>106</v>
      </c>
      <c r="DR7" s="6" t="s">
        <v>106</v>
      </c>
      <c r="DS7" s="6" t="s">
        <v>106</v>
      </c>
      <c r="DT7" s="6" t="s">
        <v>106</v>
      </c>
      <c r="DU7" s="6" t="s">
        <v>106</v>
      </c>
      <c r="DV7" s="6" t="s">
        <v>106</v>
      </c>
      <c r="DW7" s="6" t="s">
        <v>106</v>
      </c>
      <c r="DX7" s="6" t="s">
        <v>106</v>
      </c>
      <c r="DY7" s="6" t="s">
        <v>106</v>
      </c>
      <c r="DZ7" s="6" t="s">
        <v>106</v>
      </c>
      <c r="EA7" s="6" t="s">
        <v>106</v>
      </c>
      <c r="EB7" s="6" t="s">
        <v>106</v>
      </c>
      <c r="EC7" s="6" t="s">
        <v>106</v>
      </c>
      <c r="ED7" s="6" t="s">
        <v>106</v>
      </c>
      <c r="EE7" s="6" t="s">
        <v>106</v>
      </c>
      <c r="EF7" s="6" t="s">
        <v>106</v>
      </c>
      <c r="EG7" s="6" t="s">
        <v>106</v>
      </c>
      <c r="EH7" s="6" t="s">
        <v>106</v>
      </c>
      <c r="EI7" s="6" t="s">
        <v>106</v>
      </c>
      <c r="EJ7" s="6" t="s">
        <v>106</v>
      </c>
      <c r="EK7" s="6" t="s">
        <v>106</v>
      </c>
      <c r="EL7" s="6" t="s">
        <v>106</v>
      </c>
      <c r="EM7" s="6" t="s">
        <v>106</v>
      </c>
      <c r="EN7" s="6" t="s">
        <v>106</v>
      </c>
      <c r="EO7" s="6" t="s">
        <v>106</v>
      </c>
      <c r="EP7" s="6" t="s">
        <v>106</v>
      </c>
      <c r="EQ7" s="6" t="s">
        <v>106</v>
      </c>
      <c r="ER7" s="6" t="s">
        <v>106</v>
      </c>
      <c r="ES7" s="6" t="s">
        <v>106</v>
      </c>
      <c r="ET7" s="6" t="s">
        <v>106</v>
      </c>
      <c r="EU7" s="6" t="s">
        <v>106</v>
      </c>
      <c r="EV7" s="6" t="s">
        <v>106</v>
      </c>
      <c r="EW7" s="6" t="s">
        <v>106</v>
      </c>
      <c r="EX7" s="6" t="s">
        <v>106</v>
      </c>
      <c r="EY7" s="6" t="s">
        <v>106</v>
      </c>
      <c r="EZ7" s="6" t="s">
        <v>106</v>
      </c>
      <c r="FA7" s="6" t="s">
        <v>106</v>
      </c>
      <c r="FB7" s="6" t="s">
        <v>106</v>
      </c>
      <c r="FC7" s="6" t="s">
        <v>106</v>
      </c>
      <c r="FD7" s="6" t="s">
        <v>106</v>
      </c>
      <c r="FE7" s="6" t="s">
        <v>106</v>
      </c>
      <c r="FF7" s="6" t="s">
        <v>106</v>
      </c>
      <c r="FG7" s="6" t="s">
        <v>106</v>
      </c>
      <c r="FH7" s="6" t="s">
        <v>106</v>
      </c>
      <c r="FI7" s="6" t="s">
        <v>106</v>
      </c>
      <c r="FJ7" s="6" t="s">
        <v>106</v>
      </c>
      <c r="FK7" s="6" t="s">
        <v>106</v>
      </c>
      <c r="FL7" s="6" t="s">
        <v>106</v>
      </c>
      <c r="FM7" s="6" t="s">
        <v>106</v>
      </c>
      <c r="FN7" s="6" t="s">
        <v>106</v>
      </c>
      <c r="FO7" s="6" t="s">
        <v>106</v>
      </c>
      <c r="FP7" s="6" t="s">
        <v>106</v>
      </c>
      <c r="FQ7" s="6" t="s">
        <v>106</v>
      </c>
      <c r="FR7" s="6" t="s">
        <v>106</v>
      </c>
      <c r="FS7" s="6" t="s">
        <v>106</v>
      </c>
      <c r="FT7" s="6" t="s">
        <v>106</v>
      </c>
      <c r="FU7" s="6" t="s">
        <v>106</v>
      </c>
      <c r="FV7" s="6" t="s">
        <v>106</v>
      </c>
      <c r="FW7" s="6" t="s">
        <v>106</v>
      </c>
      <c r="FX7" s="6" t="s">
        <v>106</v>
      </c>
      <c r="FY7" s="6" t="s">
        <v>106</v>
      </c>
      <c r="FZ7" s="6" t="s">
        <v>106</v>
      </c>
      <c r="GA7" s="6" t="s">
        <v>106</v>
      </c>
      <c r="GB7" s="6" t="s">
        <v>106</v>
      </c>
      <c r="GC7" s="6" t="s">
        <v>106</v>
      </c>
      <c r="GD7" s="6" t="s">
        <v>106</v>
      </c>
      <c r="GE7" s="6" t="s">
        <v>106</v>
      </c>
      <c r="GF7" s="6" t="s">
        <v>106</v>
      </c>
      <c r="GG7" s="6" t="s">
        <v>106</v>
      </c>
      <c r="GH7" s="6" t="s">
        <v>106</v>
      </c>
      <c r="GI7" s="6" t="s">
        <v>106</v>
      </c>
      <c r="GJ7" s="6" t="s">
        <v>106</v>
      </c>
      <c r="GK7" s="6" t="s">
        <v>106</v>
      </c>
      <c r="GL7" s="6" t="s">
        <v>106</v>
      </c>
      <c r="GM7" s="6" t="s">
        <v>106</v>
      </c>
      <c r="GN7" s="6" t="s">
        <v>106</v>
      </c>
      <c r="GO7" s="6" t="s">
        <v>106</v>
      </c>
      <c r="GP7" s="6" t="s">
        <v>106</v>
      </c>
      <c r="GQ7" s="6" t="s">
        <v>106</v>
      </c>
      <c r="GR7" s="6" t="s">
        <v>106</v>
      </c>
      <c r="GS7" s="6" t="s">
        <v>106</v>
      </c>
      <c r="GT7" s="6" t="s">
        <v>106</v>
      </c>
      <c r="GU7" s="6" t="s">
        <v>106</v>
      </c>
      <c r="GV7" s="6" t="s">
        <v>106</v>
      </c>
      <c r="GW7" s="6" t="s">
        <v>106</v>
      </c>
      <c r="GX7" s="6" t="s">
        <v>106</v>
      </c>
      <c r="GY7" s="6" t="s">
        <v>106</v>
      </c>
      <c r="GZ7" s="6" t="s">
        <v>106</v>
      </c>
      <c r="HA7" s="6" t="s">
        <v>106</v>
      </c>
      <c r="HB7" s="6" t="s">
        <v>106</v>
      </c>
      <c r="HC7" s="6" t="s">
        <v>106</v>
      </c>
      <c r="HD7" s="6" t="s">
        <v>106</v>
      </c>
      <c r="HE7" s="6" t="s">
        <v>106</v>
      </c>
      <c r="HF7" s="6" t="s">
        <v>106</v>
      </c>
      <c r="HG7" s="6" t="s">
        <v>106</v>
      </c>
      <c r="HH7" s="6" t="s">
        <v>106</v>
      </c>
      <c r="HI7" s="6" t="s">
        <v>106</v>
      </c>
      <c r="HJ7" s="6" t="s">
        <v>106</v>
      </c>
      <c r="HK7" s="6" t="s">
        <v>106</v>
      </c>
      <c r="HL7" s="6" t="s">
        <v>106</v>
      </c>
      <c r="HM7" s="6" t="s">
        <v>106</v>
      </c>
      <c r="HN7" s="6" t="s">
        <v>106</v>
      </c>
      <c r="HO7" s="6" t="s">
        <v>106</v>
      </c>
      <c r="HP7" s="6" t="s">
        <v>106</v>
      </c>
      <c r="HQ7" s="6" t="s">
        <v>106</v>
      </c>
      <c r="HR7" s="6" t="s">
        <v>106</v>
      </c>
      <c r="HS7" s="6" t="s">
        <v>106</v>
      </c>
      <c r="HT7" s="6" t="s">
        <v>106</v>
      </c>
      <c r="HU7" s="6" t="s">
        <v>106</v>
      </c>
      <c r="HV7" s="6" t="s">
        <v>106</v>
      </c>
      <c r="HW7" s="6" t="s">
        <v>106</v>
      </c>
      <c r="HX7" s="6" t="s">
        <v>106</v>
      </c>
      <c r="HY7" s="6" t="s">
        <v>106</v>
      </c>
      <c r="HZ7" s="6" t="s">
        <v>106</v>
      </c>
      <c r="IA7" s="6" t="s">
        <v>106</v>
      </c>
      <c r="IB7" s="6" t="s">
        <v>106</v>
      </c>
      <c r="IC7" s="6" t="s">
        <v>106</v>
      </c>
      <c r="ID7" s="6" t="s">
        <v>106</v>
      </c>
      <c r="IE7" s="6" t="s">
        <v>106</v>
      </c>
      <c r="IF7" s="6" t="s">
        <v>106</v>
      </c>
      <c r="IG7" s="6" t="s">
        <v>106</v>
      </c>
      <c r="IH7" s="6" t="s">
        <v>106</v>
      </c>
      <c r="II7" s="6" t="s">
        <v>106</v>
      </c>
      <c r="IJ7" s="6" t="s">
        <v>106</v>
      </c>
      <c r="IK7" s="6" t="s">
        <v>106</v>
      </c>
      <c r="IL7" s="6" t="s">
        <v>106</v>
      </c>
      <c r="IM7" s="6" t="s">
        <v>106</v>
      </c>
      <c r="IN7" s="6" t="s">
        <v>106</v>
      </c>
      <c r="IO7" s="6" t="s">
        <v>106</v>
      </c>
      <c r="IP7" s="6" t="s">
        <v>106</v>
      </c>
      <c r="IQ7" s="6" t="s">
        <v>106</v>
      </c>
      <c r="IR7" s="6" t="s">
        <v>106</v>
      </c>
      <c r="IS7" s="6" t="s">
        <v>106</v>
      </c>
      <c r="IT7" s="6" t="s">
        <v>106</v>
      </c>
      <c r="IU7" s="6" t="s">
        <v>106</v>
      </c>
      <c r="IV7" s="6" t="s">
        <v>106</v>
      </c>
      <c r="IW7" s="6" t="s">
        <v>106</v>
      </c>
      <c r="IX7" s="6" t="s">
        <v>106</v>
      </c>
      <c r="IY7" s="6" t="s">
        <v>106</v>
      </c>
      <c r="IZ7" s="6" t="s">
        <v>106</v>
      </c>
    </row>
    <row r="8" spans="1:260" s="5" customFormat="1" ht="15" x14ac:dyDescent="0.25">
      <c r="A8" s="32">
        <v>4</v>
      </c>
      <c r="B8" s="33" t="str">
        <f>ESTUDIANTES!B8</f>
        <v>3 AÑOS</v>
      </c>
      <c r="C8" s="33">
        <f>ESTUDIANTES!C8</f>
        <v>12345670</v>
      </c>
      <c r="D8" s="99" t="str">
        <f>ESTUDIANTES!D8</f>
        <v>ESTUDIANTE 4</v>
      </c>
      <c r="E8" s="99"/>
      <c r="F8" s="99"/>
      <c r="G8" s="99"/>
      <c r="H8" s="34" t="str">
        <f>ESTUDIANTES!E8</f>
        <v>M</v>
      </c>
      <c r="I8" s="6" t="s">
        <v>106</v>
      </c>
      <c r="J8" s="6" t="s">
        <v>106</v>
      </c>
      <c r="K8" s="6" t="s">
        <v>106</v>
      </c>
      <c r="L8" s="6" t="s">
        <v>106</v>
      </c>
      <c r="M8" s="6" t="s">
        <v>106</v>
      </c>
      <c r="N8" s="6" t="s">
        <v>106</v>
      </c>
      <c r="O8" s="6" t="s">
        <v>106</v>
      </c>
      <c r="P8" s="6" t="s">
        <v>106</v>
      </c>
      <c r="Q8" s="6" t="s">
        <v>106</v>
      </c>
      <c r="R8" s="6" t="s">
        <v>106</v>
      </c>
      <c r="S8" s="6" t="s">
        <v>106</v>
      </c>
      <c r="T8" s="6" t="s">
        <v>106</v>
      </c>
      <c r="U8" s="6" t="s">
        <v>106</v>
      </c>
      <c r="V8" s="6" t="s">
        <v>106</v>
      </c>
      <c r="W8" s="6" t="s">
        <v>106</v>
      </c>
      <c r="X8" s="6" t="s">
        <v>106</v>
      </c>
      <c r="Y8" s="6" t="s">
        <v>106</v>
      </c>
      <c r="Z8" s="6" t="s">
        <v>106</v>
      </c>
      <c r="AA8" s="6" t="s">
        <v>106</v>
      </c>
      <c r="AB8" s="6" t="s">
        <v>106</v>
      </c>
      <c r="AC8" s="6" t="s">
        <v>106</v>
      </c>
      <c r="AD8" s="6" t="s">
        <v>106</v>
      </c>
      <c r="AE8" s="6" t="s">
        <v>106</v>
      </c>
      <c r="AF8" s="6" t="s">
        <v>106</v>
      </c>
      <c r="AG8" s="6" t="s">
        <v>106</v>
      </c>
      <c r="AH8" s="6" t="s">
        <v>106</v>
      </c>
      <c r="AI8" s="6" t="s">
        <v>106</v>
      </c>
      <c r="AJ8" s="6" t="s">
        <v>106</v>
      </c>
      <c r="AK8" s="6" t="s">
        <v>106</v>
      </c>
      <c r="AL8" s="6" t="s">
        <v>106</v>
      </c>
      <c r="AM8" s="6" t="s">
        <v>106</v>
      </c>
      <c r="AN8" s="6" t="s">
        <v>106</v>
      </c>
      <c r="AO8" s="6" t="s">
        <v>106</v>
      </c>
      <c r="AP8" s="6" t="s">
        <v>106</v>
      </c>
      <c r="AQ8" s="6" t="s">
        <v>106</v>
      </c>
      <c r="AR8" s="6" t="s">
        <v>106</v>
      </c>
      <c r="AS8" s="6" t="s">
        <v>106</v>
      </c>
      <c r="AT8" s="6" t="s">
        <v>106</v>
      </c>
      <c r="AU8" s="6" t="s">
        <v>106</v>
      </c>
      <c r="AV8" s="6" t="s">
        <v>106</v>
      </c>
      <c r="AW8" s="6" t="s">
        <v>106</v>
      </c>
      <c r="AX8" s="6" t="s">
        <v>106</v>
      </c>
      <c r="AY8" s="6" t="s">
        <v>106</v>
      </c>
      <c r="AZ8" s="6" t="s">
        <v>106</v>
      </c>
      <c r="BA8" s="6" t="s">
        <v>106</v>
      </c>
      <c r="BB8" s="6" t="s">
        <v>106</v>
      </c>
      <c r="BC8" s="6" t="s">
        <v>106</v>
      </c>
      <c r="BD8" s="6" t="s">
        <v>106</v>
      </c>
      <c r="BE8" s="6" t="s">
        <v>106</v>
      </c>
      <c r="BF8" s="6" t="s">
        <v>106</v>
      </c>
      <c r="BG8" s="6" t="s">
        <v>106</v>
      </c>
      <c r="BH8" s="6" t="s">
        <v>106</v>
      </c>
      <c r="BI8" s="6" t="s">
        <v>106</v>
      </c>
      <c r="BJ8" s="6" t="s">
        <v>106</v>
      </c>
      <c r="BK8" s="6" t="s">
        <v>106</v>
      </c>
      <c r="BL8" s="6" t="s">
        <v>106</v>
      </c>
      <c r="BM8" s="6" t="s">
        <v>106</v>
      </c>
      <c r="BN8" s="6" t="s">
        <v>106</v>
      </c>
      <c r="BO8" s="6" t="s">
        <v>106</v>
      </c>
      <c r="BP8" s="6" t="s">
        <v>106</v>
      </c>
      <c r="BQ8" s="6" t="s">
        <v>106</v>
      </c>
      <c r="BR8" s="6" t="s">
        <v>106</v>
      </c>
      <c r="BS8" s="6" t="s">
        <v>106</v>
      </c>
      <c r="BT8" s="6" t="s">
        <v>106</v>
      </c>
      <c r="BU8" s="6" t="s">
        <v>106</v>
      </c>
      <c r="BV8" s="6" t="s">
        <v>106</v>
      </c>
      <c r="BW8" s="6" t="s">
        <v>106</v>
      </c>
      <c r="BX8" s="6" t="s">
        <v>106</v>
      </c>
      <c r="BY8" s="6" t="s">
        <v>106</v>
      </c>
      <c r="BZ8" s="6" t="s">
        <v>106</v>
      </c>
      <c r="CA8" s="6" t="s">
        <v>106</v>
      </c>
      <c r="CB8" s="6" t="s">
        <v>106</v>
      </c>
      <c r="CC8" s="6" t="s">
        <v>106</v>
      </c>
      <c r="CD8" s="6" t="s">
        <v>106</v>
      </c>
      <c r="CE8" s="6" t="s">
        <v>106</v>
      </c>
      <c r="CF8" s="6" t="s">
        <v>106</v>
      </c>
      <c r="CG8" s="6" t="s">
        <v>106</v>
      </c>
      <c r="CH8" s="6" t="s">
        <v>106</v>
      </c>
      <c r="CI8" s="6" t="s">
        <v>106</v>
      </c>
      <c r="CJ8" s="6" t="s">
        <v>106</v>
      </c>
      <c r="CK8" s="6" t="s">
        <v>106</v>
      </c>
      <c r="CL8" s="6" t="s">
        <v>106</v>
      </c>
      <c r="CM8" s="6" t="s">
        <v>106</v>
      </c>
      <c r="CN8" s="6" t="s">
        <v>106</v>
      </c>
      <c r="CO8" s="6" t="s">
        <v>106</v>
      </c>
      <c r="CP8" s="6" t="s">
        <v>106</v>
      </c>
      <c r="CQ8" s="6" t="s">
        <v>106</v>
      </c>
      <c r="CR8" s="6" t="s">
        <v>106</v>
      </c>
      <c r="CS8" s="6" t="s">
        <v>106</v>
      </c>
      <c r="CT8" s="6" t="s">
        <v>106</v>
      </c>
      <c r="CU8" s="6" t="s">
        <v>106</v>
      </c>
      <c r="CV8" s="6" t="s">
        <v>106</v>
      </c>
      <c r="CW8" s="6" t="s">
        <v>106</v>
      </c>
      <c r="CX8" s="6" t="s">
        <v>106</v>
      </c>
      <c r="CY8" s="6" t="s">
        <v>106</v>
      </c>
      <c r="CZ8" s="6" t="s">
        <v>106</v>
      </c>
      <c r="DA8" s="6" t="s">
        <v>106</v>
      </c>
      <c r="DB8" s="6" t="s">
        <v>106</v>
      </c>
      <c r="DC8" s="6" t="s">
        <v>106</v>
      </c>
      <c r="DD8" s="6" t="s">
        <v>106</v>
      </c>
      <c r="DE8" s="6" t="s">
        <v>106</v>
      </c>
      <c r="DF8" s="6" t="s">
        <v>106</v>
      </c>
      <c r="DG8" s="6" t="s">
        <v>106</v>
      </c>
      <c r="DH8" s="6" t="s">
        <v>106</v>
      </c>
      <c r="DI8" s="6" t="s">
        <v>106</v>
      </c>
      <c r="DJ8" s="6" t="s">
        <v>106</v>
      </c>
      <c r="DK8" s="6" t="s">
        <v>106</v>
      </c>
      <c r="DL8" s="6" t="s">
        <v>106</v>
      </c>
      <c r="DM8" s="6" t="s">
        <v>106</v>
      </c>
      <c r="DN8" s="6" t="s">
        <v>106</v>
      </c>
      <c r="DO8" s="6" t="s">
        <v>106</v>
      </c>
      <c r="DP8" s="6" t="s">
        <v>106</v>
      </c>
      <c r="DQ8" s="6" t="s">
        <v>106</v>
      </c>
      <c r="DR8" s="6" t="s">
        <v>106</v>
      </c>
      <c r="DS8" s="6" t="s">
        <v>106</v>
      </c>
      <c r="DT8" s="6" t="s">
        <v>106</v>
      </c>
      <c r="DU8" s="6" t="s">
        <v>106</v>
      </c>
      <c r="DV8" s="6" t="s">
        <v>106</v>
      </c>
      <c r="DW8" s="6" t="s">
        <v>106</v>
      </c>
      <c r="DX8" s="6" t="s">
        <v>106</v>
      </c>
      <c r="DY8" s="6" t="s">
        <v>106</v>
      </c>
      <c r="DZ8" s="6" t="s">
        <v>106</v>
      </c>
      <c r="EA8" s="6" t="s">
        <v>106</v>
      </c>
      <c r="EB8" s="6" t="s">
        <v>106</v>
      </c>
      <c r="EC8" s="6" t="s">
        <v>106</v>
      </c>
      <c r="ED8" s="6" t="s">
        <v>106</v>
      </c>
      <c r="EE8" s="6" t="s">
        <v>106</v>
      </c>
      <c r="EF8" s="6" t="s">
        <v>106</v>
      </c>
      <c r="EG8" s="6" t="s">
        <v>106</v>
      </c>
      <c r="EH8" s="6" t="s">
        <v>106</v>
      </c>
      <c r="EI8" s="6" t="s">
        <v>106</v>
      </c>
      <c r="EJ8" s="6" t="s">
        <v>106</v>
      </c>
      <c r="EK8" s="6" t="s">
        <v>106</v>
      </c>
      <c r="EL8" s="6" t="s">
        <v>106</v>
      </c>
      <c r="EM8" s="6" t="s">
        <v>106</v>
      </c>
      <c r="EN8" s="6" t="s">
        <v>106</v>
      </c>
      <c r="EO8" s="6" t="s">
        <v>106</v>
      </c>
      <c r="EP8" s="6" t="s">
        <v>106</v>
      </c>
      <c r="EQ8" s="6" t="s">
        <v>106</v>
      </c>
      <c r="ER8" s="6" t="s">
        <v>106</v>
      </c>
      <c r="ES8" s="6" t="s">
        <v>106</v>
      </c>
      <c r="ET8" s="6" t="s">
        <v>106</v>
      </c>
      <c r="EU8" s="6" t="s">
        <v>106</v>
      </c>
      <c r="EV8" s="6" t="s">
        <v>106</v>
      </c>
      <c r="EW8" s="6" t="s">
        <v>106</v>
      </c>
      <c r="EX8" s="6" t="s">
        <v>106</v>
      </c>
      <c r="EY8" s="6" t="s">
        <v>106</v>
      </c>
      <c r="EZ8" s="6" t="s">
        <v>106</v>
      </c>
      <c r="FA8" s="6" t="s">
        <v>106</v>
      </c>
      <c r="FB8" s="6" t="s">
        <v>106</v>
      </c>
      <c r="FC8" s="6" t="s">
        <v>106</v>
      </c>
      <c r="FD8" s="6" t="s">
        <v>106</v>
      </c>
      <c r="FE8" s="6" t="s">
        <v>106</v>
      </c>
      <c r="FF8" s="6" t="s">
        <v>106</v>
      </c>
      <c r="FG8" s="6" t="s">
        <v>106</v>
      </c>
      <c r="FH8" s="6" t="s">
        <v>106</v>
      </c>
      <c r="FI8" s="6" t="s">
        <v>106</v>
      </c>
      <c r="FJ8" s="6" t="s">
        <v>106</v>
      </c>
      <c r="FK8" s="6" t="s">
        <v>106</v>
      </c>
      <c r="FL8" s="6" t="s">
        <v>106</v>
      </c>
      <c r="FM8" s="6" t="s">
        <v>106</v>
      </c>
      <c r="FN8" s="6" t="s">
        <v>106</v>
      </c>
      <c r="FO8" s="6" t="s">
        <v>106</v>
      </c>
      <c r="FP8" s="6" t="s">
        <v>106</v>
      </c>
      <c r="FQ8" s="6" t="s">
        <v>106</v>
      </c>
      <c r="FR8" s="6" t="s">
        <v>106</v>
      </c>
      <c r="FS8" s="6" t="s">
        <v>106</v>
      </c>
      <c r="FT8" s="6" t="s">
        <v>106</v>
      </c>
      <c r="FU8" s="6" t="s">
        <v>106</v>
      </c>
      <c r="FV8" s="6" t="s">
        <v>106</v>
      </c>
      <c r="FW8" s="6" t="s">
        <v>106</v>
      </c>
      <c r="FX8" s="6" t="s">
        <v>106</v>
      </c>
      <c r="FY8" s="6" t="s">
        <v>106</v>
      </c>
      <c r="FZ8" s="6" t="s">
        <v>106</v>
      </c>
      <c r="GA8" s="6" t="s">
        <v>106</v>
      </c>
      <c r="GB8" s="6" t="s">
        <v>106</v>
      </c>
      <c r="GC8" s="6" t="s">
        <v>106</v>
      </c>
      <c r="GD8" s="6" t="s">
        <v>106</v>
      </c>
      <c r="GE8" s="6" t="s">
        <v>106</v>
      </c>
      <c r="GF8" s="6" t="s">
        <v>106</v>
      </c>
      <c r="GG8" s="6" t="s">
        <v>106</v>
      </c>
      <c r="GH8" s="6" t="s">
        <v>106</v>
      </c>
      <c r="GI8" s="6" t="s">
        <v>106</v>
      </c>
      <c r="GJ8" s="6" t="s">
        <v>106</v>
      </c>
      <c r="GK8" s="6" t="s">
        <v>106</v>
      </c>
      <c r="GL8" s="6" t="s">
        <v>106</v>
      </c>
      <c r="GM8" s="6" t="s">
        <v>106</v>
      </c>
      <c r="GN8" s="6" t="s">
        <v>106</v>
      </c>
      <c r="GO8" s="6" t="s">
        <v>106</v>
      </c>
      <c r="GP8" s="6" t="s">
        <v>106</v>
      </c>
      <c r="GQ8" s="6" t="s">
        <v>106</v>
      </c>
      <c r="GR8" s="6" t="s">
        <v>106</v>
      </c>
      <c r="GS8" s="6" t="s">
        <v>106</v>
      </c>
      <c r="GT8" s="6" t="s">
        <v>106</v>
      </c>
      <c r="GU8" s="6" t="s">
        <v>106</v>
      </c>
      <c r="GV8" s="6" t="s">
        <v>106</v>
      </c>
      <c r="GW8" s="6" t="s">
        <v>106</v>
      </c>
      <c r="GX8" s="6" t="s">
        <v>106</v>
      </c>
      <c r="GY8" s="6" t="s">
        <v>106</v>
      </c>
      <c r="GZ8" s="6" t="s">
        <v>106</v>
      </c>
      <c r="HA8" s="6" t="s">
        <v>106</v>
      </c>
      <c r="HB8" s="6" t="s">
        <v>106</v>
      </c>
      <c r="HC8" s="6" t="s">
        <v>106</v>
      </c>
      <c r="HD8" s="6" t="s">
        <v>106</v>
      </c>
      <c r="HE8" s="6" t="s">
        <v>106</v>
      </c>
      <c r="HF8" s="6" t="s">
        <v>106</v>
      </c>
      <c r="HG8" s="6" t="s">
        <v>106</v>
      </c>
      <c r="HH8" s="6" t="s">
        <v>106</v>
      </c>
      <c r="HI8" s="6" t="s">
        <v>106</v>
      </c>
      <c r="HJ8" s="6" t="s">
        <v>106</v>
      </c>
      <c r="HK8" s="6" t="s">
        <v>106</v>
      </c>
      <c r="HL8" s="6" t="s">
        <v>106</v>
      </c>
      <c r="HM8" s="6" t="s">
        <v>106</v>
      </c>
      <c r="HN8" s="6" t="s">
        <v>106</v>
      </c>
      <c r="HO8" s="6" t="s">
        <v>106</v>
      </c>
      <c r="HP8" s="6" t="s">
        <v>106</v>
      </c>
      <c r="HQ8" s="6" t="s">
        <v>106</v>
      </c>
      <c r="HR8" s="6" t="s">
        <v>106</v>
      </c>
      <c r="HS8" s="6" t="s">
        <v>106</v>
      </c>
      <c r="HT8" s="6" t="s">
        <v>106</v>
      </c>
      <c r="HU8" s="6" t="s">
        <v>106</v>
      </c>
      <c r="HV8" s="6" t="s">
        <v>106</v>
      </c>
      <c r="HW8" s="6" t="s">
        <v>106</v>
      </c>
      <c r="HX8" s="6" t="s">
        <v>106</v>
      </c>
      <c r="HY8" s="6" t="s">
        <v>106</v>
      </c>
      <c r="HZ8" s="6" t="s">
        <v>106</v>
      </c>
      <c r="IA8" s="6" t="s">
        <v>106</v>
      </c>
      <c r="IB8" s="6" t="s">
        <v>106</v>
      </c>
      <c r="IC8" s="6" t="s">
        <v>106</v>
      </c>
      <c r="ID8" s="6" t="s">
        <v>106</v>
      </c>
      <c r="IE8" s="6" t="s">
        <v>106</v>
      </c>
      <c r="IF8" s="6" t="s">
        <v>106</v>
      </c>
      <c r="IG8" s="6" t="s">
        <v>106</v>
      </c>
      <c r="IH8" s="6" t="s">
        <v>106</v>
      </c>
      <c r="II8" s="6" t="s">
        <v>106</v>
      </c>
      <c r="IJ8" s="6" t="s">
        <v>106</v>
      </c>
      <c r="IK8" s="6" t="s">
        <v>106</v>
      </c>
      <c r="IL8" s="6" t="s">
        <v>106</v>
      </c>
      <c r="IM8" s="6" t="s">
        <v>106</v>
      </c>
      <c r="IN8" s="6" t="s">
        <v>106</v>
      </c>
      <c r="IO8" s="6" t="s">
        <v>106</v>
      </c>
      <c r="IP8" s="6" t="s">
        <v>106</v>
      </c>
      <c r="IQ8" s="6" t="s">
        <v>106</v>
      </c>
      <c r="IR8" s="6" t="s">
        <v>106</v>
      </c>
      <c r="IS8" s="6" t="s">
        <v>106</v>
      </c>
      <c r="IT8" s="6" t="s">
        <v>106</v>
      </c>
      <c r="IU8" s="6" t="s">
        <v>106</v>
      </c>
      <c r="IV8" s="6" t="s">
        <v>106</v>
      </c>
      <c r="IW8" s="6" t="s">
        <v>106</v>
      </c>
      <c r="IX8" s="6" t="s">
        <v>106</v>
      </c>
      <c r="IY8" s="6" t="s">
        <v>106</v>
      </c>
      <c r="IZ8" s="6" t="s">
        <v>106</v>
      </c>
    </row>
    <row r="9" spans="1:260" s="5" customFormat="1" ht="15" x14ac:dyDescent="0.25">
      <c r="A9" s="32">
        <v>5</v>
      </c>
      <c r="B9" s="33" t="str">
        <f>ESTUDIANTES!B9</f>
        <v>3 AÑOS</v>
      </c>
      <c r="C9" s="33">
        <f>ESTUDIANTES!C9</f>
        <v>12345670</v>
      </c>
      <c r="D9" s="99" t="str">
        <f>ESTUDIANTES!D9</f>
        <v>ESTUDIANTE 5</v>
      </c>
      <c r="E9" s="99"/>
      <c r="F9" s="99"/>
      <c r="G9" s="99"/>
      <c r="H9" s="34" t="str">
        <f>ESTUDIANTES!E9</f>
        <v>H</v>
      </c>
      <c r="I9" s="6" t="s">
        <v>106</v>
      </c>
      <c r="J9" s="6" t="s">
        <v>106</v>
      </c>
      <c r="K9" s="6" t="s">
        <v>106</v>
      </c>
      <c r="L9" s="6" t="s">
        <v>106</v>
      </c>
      <c r="M9" s="6" t="s">
        <v>106</v>
      </c>
      <c r="N9" s="6" t="s">
        <v>106</v>
      </c>
      <c r="O9" s="6" t="s">
        <v>106</v>
      </c>
      <c r="P9" s="6" t="s">
        <v>106</v>
      </c>
      <c r="Q9" s="6" t="s">
        <v>106</v>
      </c>
      <c r="R9" s="6" t="s">
        <v>106</v>
      </c>
      <c r="S9" s="6" t="s">
        <v>106</v>
      </c>
      <c r="T9" s="6" t="s">
        <v>106</v>
      </c>
      <c r="U9" s="6" t="s">
        <v>106</v>
      </c>
      <c r="V9" s="6" t="s">
        <v>106</v>
      </c>
      <c r="W9" s="6" t="s">
        <v>106</v>
      </c>
      <c r="X9" s="6" t="s">
        <v>106</v>
      </c>
      <c r="Y9" s="6" t="s">
        <v>106</v>
      </c>
      <c r="Z9" s="6" t="s">
        <v>106</v>
      </c>
      <c r="AA9" s="6" t="s">
        <v>106</v>
      </c>
      <c r="AB9" s="6" t="s">
        <v>106</v>
      </c>
      <c r="AC9" s="6" t="s">
        <v>106</v>
      </c>
      <c r="AD9" s="6" t="s">
        <v>106</v>
      </c>
      <c r="AE9" s="6" t="s">
        <v>106</v>
      </c>
      <c r="AF9" s="6" t="s">
        <v>106</v>
      </c>
      <c r="AG9" s="6" t="s">
        <v>106</v>
      </c>
      <c r="AH9" s="6" t="s">
        <v>106</v>
      </c>
      <c r="AI9" s="6" t="s">
        <v>106</v>
      </c>
      <c r="AJ9" s="6" t="s">
        <v>106</v>
      </c>
      <c r="AK9" s="6" t="s">
        <v>106</v>
      </c>
      <c r="AL9" s="6" t="s">
        <v>106</v>
      </c>
      <c r="AM9" s="6" t="s">
        <v>106</v>
      </c>
      <c r="AN9" s="6" t="s">
        <v>106</v>
      </c>
      <c r="AO9" s="6" t="s">
        <v>106</v>
      </c>
      <c r="AP9" s="6" t="s">
        <v>106</v>
      </c>
      <c r="AQ9" s="6" t="s">
        <v>106</v>
      </c>
      <c r="AR9" s="6" t="s">
        <v>106</v>
      </c>
      <c r="AS9" s="6" t="s">
        <v>106</v>
      </c>
      <c r="AT9" s="6" t="s">
        <v>106</v>
      </c>
      <c r="AU9" s="6" t="s">
        <v>106</v>
      </c>
      <c r="AV9" s="6" t="s">
        <v>106</v>
      </c>
      <c r="AW9" s="6" t="s">
        <v>106</v>
      </c>
      <c r="AX9" s="6" t="s">
        <v>106</v>
      </c>
      <c r="AY9" s="6" t="s">
        <v>106</v>
      </c>
      <c r="AZ9" s="6" t="s">
        <v>106</v>
      </c>
      <c r="BA9" s="6" t="s">
        <v>106</v>
      </c>
      <c r="BB9" s="6" t="s">
        <v>106</v>
      </c>
      <c r="BC9" s="6" t="s">
        <v>106</v>
      </c>
      <c r="BD9" s="6" t="s">
        <v>106</v>
      </c>
      <c r="BE9" s="6" t="s">
        <v>106</v>
      </c>
      <c r="BF9" s="6" t="s">
        <v>106</v>
      </c>
      <c r="BG9" s="6" t="s">
        <v>106</v>
      </c>
      <c r="BH9" s="6" t="s">
        <v>106</v>
      </c>
      <c r="BI9" s="6" t="s">
        <v>106</v>
      </c>
      <c r="BJ9" s="6" t="s">
        <v>106</v>
      </c>
      <c r="BK9" s="6" t="s">
        <v>106</v>
      </c>
      <c r="BL9" s="6" t="s">
        <v>106</v>
      </c>
      <c r="BM9" s="6" t="s">
        <v>106</v>
      </c>
      <c r="BN9" s="6" t="s">
        <v>106</v>
      </c>
      <c r="BO9" s="6" t="s">
        <v>106</v>
      </c>
      <c r="BP9" s="6" t="s">
        <v>106</v>
      </c>
      <c r="BQ9" s="6" t="s">
        <v>106</v>
      </c>
      <c r="BR9" s="6" t="s">
        <v>106</v>
      </c>
      <c r="BS9" s="6" t="s">
        <v>106</v>
      </c>
      <c r="BT9" s="6" t="s">
        <v>106</v>
      </c>
      <c r="BU9" s="6" t="s">
        <v>106</v>
      </c>
      <c r="BV9" s="6" t="s">
        <v>106</v>
      </c>
      <c r="BW9" s="6" t="s">
        <v>106</v>
      </c>
      <c r="BX9" s="6" t="s">
        <v>106</v>
      </c>
      <c r="BY9" s="6" t="s">
        <v>106</v>
      </c>
      <c r="BZ9" s="6" t="s">
        <v>106</v>
      </c>
      <c r="CA9" s="6" t="s">
        <v>106</v>
      </c>
      <c r="CB9" s="6" t="s">
        <v>106</v>
      </c>
      <c r="CC9" s="6" t="s">
        <v>106</v>
      </c>
      <c r="CD9" s="6" t="s">
        <v>106</v>
      </c>
      <c r="CE9" s="6" t="s">
        <v>106</v>
      </c>
      <c r="CF9" s="6" t="s">
        <v>106</v>
      </c>
      <c r="CG9" s="6" t="s">
        <v>106</v>
      </c>
      <c r="CH9" s="6" t="s">
        <v>106</v>
      </c>
      <c r="CI9" s="6" t="s">
        <v>106</v>
      </c>
      <c r="CJ9" s="6" t="s">
        <v>106</v>
      </c>
      <c r="CK9" s="6" t="s">
        <v>106</v>
      </c>
      <c r="CL9" s="6" t="s">
        <v>106</v>
      </c>
      <c r="CM9" s="6" t="s">
        <v>106</v>
      </c>
      <c r="CN9" s="6" t="s">
        <v>106</v>
      </c>
      <c r="CO9" s="6" t="s">
        <v>106</v>
      </c>
      <c r="CP9" s="6" t="s">
        <v>106</v>
      </c>
      <c r="CQ9" s="6" t="s">
        <v>106</v>
      </c>
      <c r="CR9" s="6" t="s">
        <v>106</v>
      </c>
      <c r="CS9" s="6" t="s">
        <v>106</v>
      </c>
      <c r="CT9" s="6" t="s">
        <v>106</v>
      </c>
      <c r="CU9" s="6" t="s">
        <v>106</v>
      </c>
      <c r="CV9" s="6" t="s">
        <v>106</v>
      </c>
      <c r="CW9" s="6" t="s">
        <v>106</v>
      </c>
      <c r="CX9" s="6" t="s">
        <v>106</v>
      </c>
      <c r="CY9" s="6" t="s">
        <v>106</v>
      </c>
      <c r="CZ9" s="6" t="s">
        <v>106</v>
      </c>
      <c r="DA9" s="6" t="s">
        <v>106</v>
      </c>
      <c r="DB9" s="6" t="s">
        <v>106</v>
      </c>
      <c r="DC9" s="6" t="s">
        <v>106</v>
      </c>
      <c r="DD9" s="6" t="s">
        <v>106</v>
      </c>
      <c r="DE9" s="6" t="s">
        <v>106</v>
      </c>
      <c r="DF9" s="6" t="s">
        <v>106</v>
      </c>
      <c r="DG9" s="6" t="s">
        <v>106</v>
      </c>
      <c r="DH9" s="6" t="s">
        <v>106</v>
      </c>
      <c r="DI9" s="6" t="s">
        <v>106</v>
      </c>
      <c r="DJ9" s="6" t="s">
        <v>106</v>
      </c>
      <c r="DK9" s="6" t="s">
        <v>106</v>
      </c>
      <c r="DL9" s="6" t="s">
        <v>106</v>
      </c>
      <c r="DM9" s="6" t="s">
        <v>106</v>
      </c>
      <c r="DN9" s="6" t="s">
        <v>106</v>
      </c>
      <c r="DO9" s="6" t="s">
        <v>106</v>
      </c>
      <c r="DP9" s="6" t="s">
        <v>106</v>
      </c>
      <c r="DQ9" s="6" t="s">
        <v>106</v>
      </c>
      <c r="DR9" s="6" t="s">
        <v>106</v>
      </c>
      <c r="DS9" s="6" t="s">
        <v>106</v>
      </c>
      <c r="DT9" s="6" t="s">
        <v>106</v>
      </c>
      <c r="DU9" s="6" t="s">
        <v>106</v>
      </c>
      <c r="DV9" s="6" t="s">
        <v>106</v>
      </c>
      <c r="DW9" s="6" t="s">
        <v>106</v>
      </c>
      <c r="DX9" s="6" t="s">
        <v>106</v>
      </c>
      <c r="DY9" s="6" t="s">
        <v>106</v>
      </c>
      <c r="DZ9" s="6" t="s">
        <v>106</v>
      </c>
      <c r="EA9" s="6" t="s">
        <v>106</v>
      </c>
      <c r="EB9" s="6" t="s">
        <v>106</v>
      </c>
      <c r="EC9" s="6" t="s">
        <v>106</v>
      </c>
      <c r="ED9" s="6" t="s">
        <v>106</v>
      </c>
      <c r="EE9" s="6" t="s">
        <v>106</v>
      </c>
      <c r="EF9" s="6" t="s">
        <v>106</v>
      </c>
      <c r="EG9" s="6" t="s">
        <v>106</v>
      </c>
      <c r="EH9" s="6" t="s">
        <v>106</v>
      </c>
      <c r="EI9" s="6" t="s">
        <v>106</v>
      </c>
      <c r="EJ9" s="6" t="s">
        <v>106</v>
      </c>
      <c r="EK9" s="6" t="s">
        <v>106</v>
      </c>
      <c r="EL9" s="6" t="s">
        <v>106</v>
      </c>
      <c r="EM9" s="6" t="s">
        <v>106</v>
      </c>
      <c r="EN9" s="6" t="s">
        <v>106</v>
      </c>
      <c r="EO9" s="6" t="s">
        <v>106</v>
      </c>
      <c r="EP9" s="6" t="s">
        <v>106</v>
      </c>
      <c r="EQ9" s="6" t="s">
        <v>106</v>
      </c>
      <c r="ER9" s="6" t="s">
        <v>106</v>
      </c>
      <c r="ES9" s="6" t="s">
        <v>106</v>
      </c>
      <c r="ET9" s="6" t="s">
        <v>106</v>
      </c>
      <c r="EU9" s="6" t="s">
        <v>106</v>
      </c>
      <c r="EV9" s="6" t="s">
        <v>106</v>
      </c>
      <c r="EW9" s="6" t="s">
        <v>106</v>
      </c>
      <c r="EX9" s="6" t="s">
        <v>106</v>
      </c>
      <c r="EY9" s="6" t="s">
        <v>106</v>
      </c>
      <c r="EZ9" s="6" t="s">
        <v>106</v>
      </c>
      <c r="FA9" s="6" t="s">
        <v>106</v>
      </c>
      <c r="FB9" s="6" t="s">
        <v>106</v>
      </c>
      <c r="FC9" s="6" t="s">
        <v>106</v>
      </c>
      <c r="FD9" s="6" t="s">
        <v>106</v>
      </c>
      <c r="FE9" s="6" t="s">
        <v>106</v>
      </c>
      <c r="FF9" s="6" t="s">
        <v>106</v>
      </c>
      <c r="FG9" s="6" t="s">
        <v>106</v>
      </c>
      <c r="FH9" s="6" t="s">
        <v>106</v>
      </c>
      <c r="FI9" s="6" t="s">
        <v>106</v>
      </c>
      <c r="FJ9" s="6" t="s">
        <v>106</v>
      </c>
      <c r="FK9" s="6" t="s">
        <v>106</v>
      </c>
      <c r="FL9" s="6" t="s">
        <v>106</v>
      </c>
      <c r="FM9" s="6" t="s">
        <v>106</v>
      </c>
      <c r="FN9" s="6" t="s">
        <v>106</v>
      </c>
      <c r="FO9" s="6" t="s">
        <v>106</v>
      </c>
      <c r="FP9" s="6" t="s">
        <v>106</v>
      </c>
      <c r="FQ9" s="6" t="s">
        <v>106</v>
      </c>
      <c r="FR9" s="6" t="s">
        <v>106</v>
      </c>
      <c r="FS9" s="6" t="s">
        <v>106</v>
      </c>
      <c r="FT9" s="6" t="s">
        <v>106</v>
      </c>
      <c r="FU9" s="6" t="s">
        <v>106</v>
      </c>
      <c r="FV9" s="6" t="s">
        <v>106</v>
      </c>
      <c r="FW9" s="6" t="s">
        <v>106</v>
      </c>
      <c r="FX9" s="6" t="s">
        <v>106</v>
      </c>
      <c r="FY9" s="6" t="s">
        <v>106</v>
      </c>
      <c r="FZ9" s="6" t="s">
        <v>106</v>
      </c>
      <c r="GA9" s="6" t="s">
        <v>106</v>
      </c>
      <c r="GB9" s="6" t="s">
        <v>106</v>
      </c>
      <c r="GC9" s="6" t="s">
        <v>106</v>
      </c>
      <c r="GD9" s="6" t="s">
        <v>106</v>
      </c>
      <c r="GE9" s="6" t="s">
        <v>106</v>
      </c>
      <c r="GF9" s="6" t="s">
        <v>106</v>
      </c>
      <c r="GG9" s="6" t="s">
        <v>106</v>
      </c>
      <c r="GH9" s="6" t="s">
        <v>106</v>
      </c>
      <c r="GI9" s="6" t="s">
        <v>106</v>
      </c>
      <c r="GJ9" s="6" t="s">
        <v>106</v>
      </c>
      <c r="GK9" s="6" t="s">
        <v>106</v>
      </c>
      <c r="GL9" s="6" t="s">
        <v>106</v>
      </c>
      <c r="GM9" s="6" t="s">
        <v>106</v>
      </c>
      <c r="GN9" s="6" t="s">
        <v>106</v>
      </c>
      <c r="GO9" s="6" t="s">
        <v>106</v>
      </c>
      <c r="GP9" s="6" t="s">
        <v>106</v>
      </c>
      <c r="GQ9" s="6" t="s">
        <v>106</v>
      </c>
      <c r="GR9" s="6" t="s">
        <v>106</v>
      </c>
      <c r="GS9" s="6" t="s">
        <v>106</v>
      </c>
      <c r="GT9" s="6" t="s">
        <v>106</v>
      </c>
      <c r="GU9" s="6" t="s">
        <v>106</v>
      </c>
      <c r="GV9" s="6" t="s">
        <v>106</v>
      </c>
      <c r="GW9" s="6" t="s">
        <v>106</v>
      </c>
      <c r="GX9" s="6" t="s">
        <v>106</v>
      </c>
      <c r="GY9" s="6" t="s">
        <v>106</v>
      </c>
      <c r="GZ9" s="6" t="s">
        <v>106</v>
      </c>
      <c r="HA9" s="6" t="s">
        <v>106</v>
      </c>
      <c r="HB9" s="6" t="s">
        <v>106</v>
      </c>
      <c r="HC9" s="6" t="s">
        <v>106</v>
      </c>
      <c r="HD9" s="6" t="s">
        <v>106</v>
      </c>
      <c r="HE9" s="6" t="s">
        <v>106</v>
      </c>
      <c r="HF9" s="6" t="s">
        <v>106</v>
      </c>
      <c r="HG9" s="6" t="s">
        <v>106</v>
      </c>
      <c r="HH9" s="6" t="s">
        <v>106</v>
      </c>
      <c r="HI9" s="6" t="s">
        <v>106</v>
      </c>
      <c r="HJ9" s="6" t="s">
        <v>106</v>
      </c>
      <c r="HK9" s="6" t="s">
        <v>106</v>
      </c>
      <c r="HL9" s="6" t="s">
        <v>106</v>
      </c>
      <c r="HM9" s="6" t="s">
        <v>106</v>
      </c>
      <c r="HN9" s="6" t="s">
        <v>106</v>
      </c>
      <c r="HO9" s="6" t="s">
        <v>106</v>
      </c>
      <c r="HP9" s="6" t="s">
        <v>106</v>
      </c>
      <c r="HQ9" s="6" t="s">
        <v>106</v>
      </c>
      <c r="HR9" s="6" t="s">
        <v>106</v>
      </c>
      <c r="HS9" s="6" t="s">
        <v>106</v>
      </c>
      <c r="HT9" s="6" t="s">
        <v>106</v>
      </c>
      <c r="HU9" s="6" t="s">
        <v>106</v>
      </c>
      <c r="HV9" s="6" t="s">
        <v>106</v>
      </c>
      <c r="HW9" s="6" t="s">
        <v>106</v>
      </c>
      <c r="HX9" s="6" t="s">
        <v>106</v>
      </c>
      <c r="HY9" s="6" t="s">
        <v>106</v>
      </c>
      <c r="HZ9" s="6" t="s">
        <v>106</v>
      </c>
      <c r="IA9" s="6" t="s">
        <v>106</v>
      </c>
      <c r="IB9" s="6" t="s">
        <v>106</v>
      </c>
      <c r="IC9" s="6" t="s">
        <v>106</v>
      </c>
      <c r="ID9" s="6" t="s">
        <v>106</v>
      </c>
      <c r="IE9" s="6" t="s">
        <v>106</v>
      </c>
      <c r="IF9" s="6" t="s">
        <v>106</v>
      </c>
      <c r="IG9" s="6" t="s">
        <v>106</v>
      </c>
      <c r="IH9" s="6" t="s">
        <v>106</v>
      </c>
      <c r="II9" s="6" t="s">
        <v>106</v>
      </c>
      <c r="IJ9" s="6" t="s">
        <v>106</v>
      </c>
      <c r="IK9" s="6" t="s">
        <v>106</v>
      </c>
      <c r="IL9" s="6" t="s">
        <v>106</v>
      </c>
      <c r="IM9" s="6" t="s">
        <v>106</v>
      </c>
      <c r="IN9" s="6" t="s">
        <v>106</v>
      </c>
      <c r="IO9" s="6" t="s">
        <v>106</v>
      </c>
      <c r="IP9" s="6" t="s">
        <v>106</v>
      </c>
      <c r="IQ9" s="6" t="s">
        <v>106</v>
      </c>
      <c r="IR9" s="6" t="s">
        <v>106</v>
      </c>
      <c r="IS9" s="6" t="s">
        <v>106</v>
      </c>
      <c r="IT9" s="6" t="s">
        <v>106</v>
      </c>
      <c r="IU9" s="6" t="s">
        <v>106</v>
      </c>
      <c r="IV9" s="6" t="s">
        <v>106</v>
      </c>
      <c r="IW9" s="6" t="s">
        <v>106</v>
      </c>
      <c r="IX9" s="6" t="s">
        <v>106</v>
      </c>
      <c r="IY9" s="6" t="s">
        <v>106</v>
      </c>
      <c r="IZ9" s="6" t="s">
        <v>106</v>
      </c>
    </row>
    <row r="10" spans="1:260" s="5" customFormat="1" ht="15" x14ac:dyDescent="0.25">
      <c r="A10" s="32">
        <v>6</v>
      </c>
      <c r="B10" s="33" t="str">
        <f>ESTUDIANTES!B10</f>
        <v>3 AÑOS</v>
      </c>
      <c r="C10" s="33">
        <f>ESTUDIANTES!C10</f>
        <v>12345670</v>
      </c>
      <c r="D10" s="99" t="str">
        <f>ESTUDIANTES!D10</f>
        <v>ESTUDIANTE 6</v>
      </c>
      <c r="E10" s="99"/>
      <c r="F10" s="99"/>
      <c r="G10" s="99"/>
      <c r="H10" s="34" t="str">
        <f>ESTUDIANTES!E10</f>
        <v>H</v>
      </c>
      <c r="I10" s="6" t="s">
        <v>106</v>
      </c>
      <c r="J10" s="6" t="s">
        <v>106</v>
      </c>
      <c r="K10" s="6" t="s">
        <v>106</v>
      </c>
      <c r="L10" s="6" t="s">
        <v>106</v>
      </c>
      <c r="M10" s="6" t="s">
        <v>106</v>
      </c>
      <c r="N10" s="6" t="s">
        <v>106</v>
      </c>
      <c r="O10" s="6" t="s">
        <v>106</v>
      </c>
      <c r="P10" s="6" t="s">
        <v>106</v>
      </c>
      <c r="Q10" s="6" t="s">
        <v>106</v>
      </c>
      <c r="R10" s="6" t="s">
        <v>106</v>
      </c>
      <c r="S10" s="6" t="s">
        <v>106</v>
      </c>
      <c r="T10" s="6" t="s">
        <v>106</v>
      </c>
      <c r="U10" s="6" t="s">
        <v>106</v>
      </c>
      <c r="V10" s="6" t="s">
        <v>106</v>
      </c>
      <c r="W10" s="6" t="s">
        <v>106</v>
      </c>
      <c r="X10" s="6" t="s">
        <v>106</v>
      </c>
      <c r="Y10" s="6" t="s">
        <v>106</v>
      </c>
      <c r="Z10" s="6" t="s">
        <v>106</v>
      </c>
      <c r="AA10" s="6" t="s">
        <v>106</v>
      </c>
      <c r="AB10" s="6" t="s">
        <v>106</v>
      </c>
      <c r="AC10" s="6" t="s">
        <v>106</v>
      </c>
      <c r="AD10" s="6" t="s">
        <v>106</v>
      </c>
      <c r="AE10" s="6" t="s">
        <v>106</v>
      </c>
      <c r="AF10" s="6" t="s">
        <v>106</v>
      </c>
      <c r="AG10" s="6" t="s">
        <v>106</v>
      </c>
      <c r="AH10" s="6" t="s">
        <v>106</v>
      </c>
      <c r="AI10" s="6" t="s">
        <v>106</v>
      </c>
      <c r="AJ10" s="6" t="s">
        <v>106</v>
      </c>
      <c r="AK10" s="6" t="s">
        <v>106</v>
      </c>
      <c r="AL10" s="6" t="s">
        <v>106</v>
      </c>
      <c r="AM10" s="6" t="s">
        <v>106</v>
      </c>
      <c r="AN10" s="6" t="s">
        <v>106</v>
      </c>
      <c r="AO10" s="6" t="s">
        <v>106</v>
      </c>
      <c r="AP10" s="6" t="s">
        <v>106</v>
      </c>
      <c r="AQ10" s="6" t="s">
        <v>106</v>
      </c>
      <c r="AR10" s="6" t="s">
        <v>106</v>
      </c>
      <c r="AS10" s="6" t="s">
        <v>106</v>
      </c>
      <c r="AT10" s="6" t="s">
        <v>106</v>
      </c>
      <c r="AU10" s="6" t="s">
        <v>106</v>
      </c>
      <c r="AV10" s="6" t="s">
        <v>106</v>
      </c>
      <c r="AW10" s="6" t="s">
        <v>106</v>
      </c>
      <c r="AX10" s="6" t="s">
        <v>106</v>
      </c>
      <c r="AY10" s="6" t="s">
        <v>106</v>
      </c>
      <c r="AZ10" s="6" t="s">
        <v>106</v>
      </c>
      <c r="BA10" s="6" t="s">
        <v>106</v>
      </c>
      <c r="BB10" s="6" t="s">
        <v>106</v>
      </c>
      <c r="BC10" s="6" t="s">
        <v>106</v>
      </c>
      <c r="BD10" s="6" t="s">
        <v>106</v>
      </c>
      <c r="BE10" s="6" t="s">
        <v>106</v>
      </c>
      <c r="BF10" s="6" t="s">
        <v>106</v>
      </c>
      <c r="BG10" s="6" t="s">
        <v>106</v>
      </c>
      <c r="BH10" s="6" t="s">
        <v>106</v>
      </c>
      <c r="BI10" s="6" t="s">
        <v>106</v>
      </c>
      <c r="BJ10" s="6" t="s">
        <v>106</v>
      </c>
      <c r="BK10" s="6" t="s">
        <v>106</v>
      </c>
      <c r="BL10" s="6" t="s">
        <v>106</v>
      </c>
      <c r="BM10" s="6" t="s">
        <v>106</v>
      </c>
      <c r="BN10" s="6" t="s">
        <v>106</v>
      </c>
      <c r="BO10" s="6" t="s">
        <v>106</v>
      </c>
      <c r="BP10" s="6" t="s">
        <v>106</v>
      </c>
      <c r="BQ10" s="6" t="s">
        <v>106</v>
      </c>
      <c r="BR10" s="6" t="s">
        <v>106</v>
      </c>
      <c r="BS10" s="6" t="s">
        <v>106</v>
      </c>
      <c r="BT10" s="6" t="s">
        <v>106</v>
      </c>
      <c r="BU10" s="6" t="s">
        <v>106</v>
      </c>
      <c r="BV10" s="6" t="s">
        <v>106</v>
      </c>
      <c r="BW10" s="6" t="s">
        <v>106</v>
      </c>
      <c r="BX10" s="6" t="s">
        <v>106</v>
      </c>
      <c r="BY10" s="6" t="s">
        <v>106</v>
      </c>
      <c r="BZ10" s="6" t="s">
        <v>106</v>
      </c>
      <c r="CA10" s="6" t="s">
        <v>106</v>
      </c>
      <c r="CB10" s="6" t="s">
        <v>106</v>
      </c>
      <c r="CC10" s="6" t="s">
        <v>106</v>
      </c>
      <c r="CD10" s="6" t="s">
        <v>106</v>
      </c>
      <c r="CE10" s="6" t="s">
        <v>106</v>
      </c>
      <c r="CF10" s="6" t="s">
        <v>106</v>
      </c>
      <c r="CG10" s="6" t="s">
        <v>106</v>
      </c>
      <c r="CH10" s="6" t="s">
        <v>106</v>
      </c>
      <c r="CI10" s="6" t="s">
        <v>106</v>
      </c>
      <c r="CJ10" s="6" t="s">
        <v>106</v>
      </c>
      <c r="CK10" s="6" t="s">
        <v>106</v>
      </c>
      <c r="CL10" s="6" t="s">
        <v>106</v>
      </c>
      <c r="CM10" s="6" t="s">
        <v>106</v>
      </c>
      <c r="CN10" s="6" t="s">
        <v>106</v>
      </c>
      <c r="CO10" s="6" t="s">
        <v>106</v>
      </c>
      <c r="CP10" s="6" t="s">
        <v>106</v>
      </c>
      <c r="CQ10" s="6" t="s">
        <v>106</v>
      </c>
      <c r="CR10" s="6" t="s">
        <v>106</v>
      </c>
      <c r="CS10" s="6" t="s">
        <v>106</v>
      </c>
      <c r="CT10" s="6" t="s">
        <v>106</v>
      </c>
      <c r="CU10" s="6" t="s">
        <v>106</v>
      </c>
      <c r="CV10" s="6" t="s">
        <v>106</v>
      </c>
      <c r="CW10" s="6" t="s">
        <v>106</v>
      </c>
      <c r="CX10" s="6" t="s">
        <v>106</v>
      </c>
      <c r="CY10" s="6" t="s">
        <v>106</v>
      </c>
      <c r="CZ10" s="6" t="s">
        <v>106</v>
      </c>
      <c r="DA10" s="6" t="s">
        <v>106</v>
      </c>
      <c r="DB10" s="6" t="s">
        <v>106</v>
      </c>
      <c r="DC10" s="6" t="s">
        <v>106</v>
      </c>
      <c r="DD10" s="6" t="s">
        <v>106</v>
      </c>
      <c r="DE10" s="6" t="s">
        <v>106</v>
      </c>
      <c r="DF10" s="6" t="s">
        <v>106</v>
      </c>
      <c r="DG10" s="6" t="s">
        <v>106</v>
      </c>
      <c r="DH10" s="6" t="s">
        <v>106</v>
      </c>
      <c r="DI10" s="6" t="s">
        <v>106</v>
      </c>
      <c r="DJ10" s="6" t="s">
        <v>106</v>
      </c>
      <c r="DK10" s="6" t="s">
        <v>106</v>
      </c>
      <c r="DL10" s="6" t="s">
        <v>106</v>
      </c>
      <c r="DM10" s="6" t="s">
        <v>106</v>
      </c>
      <c r="DN10" s="6" t="s">
        <v>106</v>
      </c>
      <c r="DO10" s="6" t="s">
        <v>106</v>
      </c>
      <c r="DP10" s="6" t="s">
        <v>106</v>
      </c>
      <c r="DQ10" s="6" t="s">
        <v>106</v>
      </c>
      <c r="DR10" s="6" t="s">
        <v>106</v>
      </c>
      <c r="DS10" s="6" t="s">
        <v>106</v>
      </c>
      <c r="DT10" s="6" t="s">
        <v>106</v>
      </c>
      <c r="DU10" s="6" t="s">
        <v>106</v>
      </c>
      <c r="DV10" s="6" t="s">
        <v>106</v>
      </c>
      <c r="DW10" s="6" t="s">
        <v>106</v>
      </c>
      <c r="DX10" s="6" t="s">
        <v>106</v>
      </c>
      <c r="DY10" s="6" t="s">
        <v>106</v>
      </c>
      <c r="DZ10" s="6" t="s">
        <v>106</v>
      </c>
      <c r="EA10" s="6" t="s">
        <v>106</v>
      </c>
      <c r="EB10" s="6" t="s">
        <v>106</v>
      </c>
      <c r="EC10" s="6" t="s">
        <v>106</v>
      </c>
      <c r="ED10" s="6" t="s">
        <v>106</v>
      </c>
      <c r="EE10" s="6" t="s">
        <v>106</v>
      </c>
      <c r="EF10" s="6" t="s">
        <v>106</v>
      </c>
      <c r="EG10" s="6" t="s">
        <v>106</v>
      </c>
      <c r="EH10" s="6" t="s">
        <v>106</v>
      </c>
      <c r="EI10" s="6" t="s">
        <v>106</v>
      </c>
      <c r="EJ10" s="6" t="s">
        <v>106</v>
      </c>
      <c r="EK10" s="6" t="s">
        <v>106</v>
      </c>
      <c r="EL10" s="6" t="s">
        <v>106</v>
      </c>
      <c r="EM10" s="6" t="s">
        <v>106</v>
      </c>
      <c r="EN10" s="6" t="s">
        <v>106</v>
      </c>
      <c r="EO10" s="6" t="s">
        <v>106</v>
      </c>
      <c r="EP10" s="6" t="s">
        <v>106</v>
      </c>
      <c r="EQ10" s="6" t="s">
        <v>106</v>
      </c>
      <c r="ER10" s="6" t="s">
        <v>106</v>
      </c>
      <c r="ES10" s="6" t="s">
        <v>106</v>
      </c>
      <c r="ET10" s="6" t="s">
        <v>106</v>
      </c>
      <c r="EU10" s="6" t="s">
        <v>106</v>
      </c>
      <c r="EV10" s="6" t="s">
        <v>106</v>
      </c>
      <c r="EW10" s="6" t="s">
        <v>106</v>
      </c>
      <c r="EX10" s="6" t="s">
        <v>106</v>
      </c>
      <c r="EY10" s="6" t="s">
        <v>106</v>
      </c>
      <c r="EZ10" s="6" t="s">
        <v>106</v>
      </c>
      <c r="FA10" s="6" t="s">
        <v>106</v>
      </c>
      <c r="FB10" s="6" t="s">
        <v>106</v>
      </c>
      <c r="FC10" s="6" t="s">
        <v>106</v>
      </c>
      <c r="FD10" s="6" t="s">
        <v>106</v>
      </c>
      <c r="FE10" s="6" t="s">
        <v>106</v>
      </c>
      <c r="FF10" s="6" t="s">
        <v>106</v>
      </c>
      <c r="FG10" s="6" t="s">
        <v>106</v>
      </c>
      <c r="FH10" s="6" t="s">
        <v>106</v>
      </c>
      <c r="FI10" s="6" t="s">
        <v>106</v>
      </c>
      <c r="FJ10" s="6" t="s">
        <v>106</v>
      </c>
      <c r="FK10" s="6" t="s">
        <v>106</v>
      </c>
      <c r="FL10" s="6" t="s">
        <v>106</v>
      </c>
      <c r="FM10" s="6" t="s">
        <v>106</v>
      </c>
      <c r="FN10" s="6" t="s">
        <v>106</v>
      </c>
      <c r="FO10" s="6" t="s">
        <v>106</v>
      </c>
      <c r="FP10" s="6" t="s">
        <v>106</v>
      </c>
      <c r="FQ10" s="6" t="s">
        <v>106</v>
      </c>
      <c r="FR10" s="6" t="s">
        <v>106</v>
      </c>
      <c r="FS10" s="6" t="s">
        <v>106</v>
      </c>
      <c r="FT10" s="6" t="s">
        <v>106</v>
      </c>
      <c r="FU10" s="6" t="s">
        <v>106</v>
      </c>
      <c r="FV10" s="6" t="s">
        <v>106</v>
      </c>
      <c r="FW10" s="6" t="s">
        <v>106</v>
      </c>
      <c r="FX10" s="6" t="s">
        <v>106</v>
      </c>
      <c r="FY10" s="6" t="s">
        <v>106</v>
      </c>
      <c r="FZ10" s="6" t="s">
        <v>106</v>
      </c>
      <c r="GA10" s="6" t="s">
        <v>106</v>
      </c>
      <c r="GB10" s="6" t="s">
        <v>106</v>
      </c>
      <c r="GC10" s="6" t="s">
        <v>106</v>
      </c>
      <c r="GD10" s="6" t="s">
        <v>106</v>
      </c>
      <c r="GE10" s="6" t="s">
        <v>106</v>
      </c>
      <c r="GF10" s="6" t="s">
        <v>106</v>
      </c>
      <c r="GG10" s="6" t="s">
        <v>106</v>
      </c>
      <c r="GH10" s="6" t="s">
        <v>106</v>
      </c>
      <c r="GI10" s="6" t="s">
        <v>106</v>
      </c>
      <c r="GJ10" s="6" t="s">
        <v>106</v>
      </c>
      <c r="GK10" s="6" t="s">
        <v>106</v>
      </c>
      <c r="GL10" s="6" t="s">
        <v>106</v>
      </c>
      <c r="GM10" s="6" t="s">
        <v>106</v>
      </c>
      <c r="GN10" s="6" t="s">
        <v>106</v>
      </c>
      <c r="GO10" s="6" t="s">
        <v>106</v>
      </c>
      <c r="GP10" s="6" t="s">
        <v>106</v>
      </c>
      <c r="GQ10" s="6" t="s">
        <v>106</v>
      </c>
      <c r="GR10" s="6" t="s">
        <v>106</v>
      </c>
      <c r="GS10" s="6" t="s">
        <v>106</v>
      </c>
      <c r="GT10" s="6" t="s">
        <v>106</v>
      </c>
      <c r="GU10" s="6" t="s">
        <v>106</v>
      </c>
      <c r="GV10" s="6" t="s">
        <v>106</v>
      </c>
      <c r="GW10" s="6" t="s">
        <v>106</v>
      </c>
      <c r="GX10" s="6" t="s">
        <v>106</v>
      </c>
      <c r="GY10" s="6" t="s">
        <v>106</v>
      </c>
      <c r="GZ10" s="6" t="s">
        <v>106</v>
      </c>
      <c r="HA10" s="6" t="s">
        <v>106</v>
      </c>
      <c r="HB10" s="6" t="s">
        <v>106</v>
      </c>
      <c r="HC10" s="6" t="s">
        <v>106</v>
      </c>
      <c r="HD10" s="6" t="s">
        <v>106</v>
      </c>
      <c r="HE10" s="6" t="s">
        <v>106</v>
      </c>
      <c r="HF10" s="6" t="s">
        <v>106</v>
      </c>
      <c r="HG10" s="6" t="s">
        <v>106</v>
      </c>
      <c r="HH10" s="6" t="s">
        <v>106</v>
      </c>
      <c r="HI10" s="6" t="s">
        <v>106</v>
      </c>
      <c r="HJ10" s="6" t="s">
        <v>106</v>
      </c>
      <c r="HK10" s="6" t="s">
        <v>106</v>
      </c>
      <c r="HL10" s="6" t="s">
        <v>106</v>
      </c>
      <c r="HM10" s="6" t="s">
        <v>106</v>
      </c>
      <c r="HN10" s="6" t="s">
        <v>106</v>
      </c>
      <c r="HO10" s="6" t="s">
        <v>106</v>
      </c>
      <c r="HP10" s="6" t="s">
        <v>106</v>
      </c>
      <c r="HQ10" s="6" t="s">
        <v>106</v>
      </c>
      <c r="HR10" s="6" t="s">
        <v>106</v>
      </c>
      <c r="HS10" s="6" t="s">
        <v>106</v>
      </c>
      <c r="HT10" s="6" t="s">
        <v>106</v>
      </c>
      <c r="HU10" s="6" t="s">
        <v>106</v>
      </c>
      <c r="HV10" s="6" t="s">
        <v>106</v>
      </c>
      <c r="HW10" s="6" t="s">
        <v>106</v>
      </c>
      <c r="HX10" s="6" t="s">
        <v>106</v>
      </c>
      <c r="HY10" s="6" t="s">
        <v>106</v>
      </c>
      <c r="HZ10" s="6" t="s">
        <v>106</v>
      </c>
      <c r="IA10" s="6" t="s">
        <v>106</v>
      </c>
      <c r="IB10" s="6" t="s">
        <v>106</v>
      </c>
      <c r="IC10" s="6" t="s">
        <v>106</v>
      </c>
      <c r="ID10" s="6" t="s">
        <v>106</v>
      </c>
      <c r="IE10" s="6" t="s">
        <v>106</v>
      </c>
      <c r="IF10" s="6" t="s">
        <v>106</v>
      </c>
      <c r="IG10" s="6" t="s">
        <v>106</v>
      </c>
      <c r="IH10" s="6" t="s">
        <v>106</v>
      </c>
      <c r="II10" s="6" t="s">
        <v>106</v>
      </c>
      <c r="IJ10" s="6" t="s">
        <v>106</v>
      </c>
      <c r="IK10" s="6" t="s">
        <v>106</v>
      </c>
      <c r="IL10" s="6" t="s">
        <v>106</v>
      </c>
      <c r="IM10" s="6" t="s">
        <v>106</v>
      </c>
      <c r="IN10" s="6" t="s">
        <v>106</v>
      </c>
      <c r="IO10" s="6" t="s">
        <v>106</v>
      </c>
      <c r="IP10" s="6" t="s">
        <v>106</v>
      </c>
      <c r="IQ10" s="6" t="s">
        <v>106</v>
      </c>
      <c r="IR10" s="6" t="s">
        <v>106</v>
      </c>
      <c r="IS10" s="6" t="s">
        <v>106</v>
      </c>
      <c r="IT10" s="6" t="s">
        <v>106</v>
      </c>
      <c r="IU10" s="6" t="s">
        <v>106</v>
      </c>
      <c r="IV10" s="6" t="s">
        <v>106</v>
      </c>
      <c r="IW10" s="6" t="s">
        <v>106</v>
      </c>
      <c r="IX10" s="6" t="s">
        <v>106</v>
      </c>
      <c r="IY10" s="6" t="s">
        <v>106</v>
      </c>
      <c r="IZ10" s="6" t="s">
        <v>106</v>
      </c>
    </row>
    <row r="11" spans="1:260" s="5" customFormat="1" ht="15" x14ac:dyDescent="0.25">
      <c r="A11" s="32">
        <v>7</v>
      </c>
      <c r="B11" s="33" t="str">
        <f>ESTUDIANTES!B11</f>
        <v>3 AÑOS</v>
      </c>
      <c r="C11" s="33">
        <f>ESTUDIANTES!C11</f>
        <v>12345670</v>
      </c>
      <c r="D11" s="99" t="str">
        <f>ESTUDIANTES!D11</f>
        <v>ESTUDIANTE 7</v>
      </c>
      <c r="E11" s="99"/>
      <c r="F11" s="99"/>
      <c r="G11" s="99"/>
      <c r="H11" s="34" t="str">
        <f>ESTUDIANTES!E11</f>
        <v>H</v>
      </c>
      <c r="I11" s="6" t="s">
        <v>106</v>
      </c>
      <c r="J11" s="6" t="s">
        <v>106</v>
      </c>
      <c r="K11" s="6" t="s">
        <v>106</v>
      </c>
      <c r="L11" s="6" t="s">
        <v>106</v>
      </c>
      <c r="M11" s="6" t="s">
        <v>106</v>
      </c>
      <c r="N11" s="6" t="s">
        <v>106</v>
      </c>
      <c r="O11" s="6" t="s">
        <v>106</v>
      </c>
      <c r="P11" s="6" t="s">
        <v>106</v>
      </c>
      <c r="Q11" s="6" t="s">
        <v>106</v>
      </c>
      <c r="R11" s="6" t="s">
        <v>106</v>
      </c>
      <c r="S11" s="6" t="s">
        <v>106</v>
      </c>
      <c r="T11" s="6" t="s">
        <v>106</v>
      </c>
      <c r="U11" s="6" t="s">
        <v>106</v>
      </c>
      <c r="V11" s="6" t="s">
        <v>106</v>
      </c>
      <c r="W11" s="6" t="s">
        <v>106</v>
      </c>
      <c r="X11" s="6" t="s">
        <v>106</v>
      </c>
      <c r="Y11" s="6" t="s">
        <v>106</v>
      </c>
      <c r="Z11" s="6" t="s">
        <v>106</v>
      </c>
      <c r="AA11" s="6" t="s">
        <v>106</v>
      </c>
      <c r="AB11" s="6" t="s">
        <v>106</v>
      </c>
      <c r="AC11" s="6" t="s">
        <v>106</v>
      </c>
      <c r="AD11" s="6" t="s">
        <v>106</v>
      </c>
      <c r="AE11" s="6" t="s">
        <v>106</v>
      </c>
      <c r="AF11" s="6" t="s">
        <v>106</v>
      </c>
      <c r="AG11" s="6" t="s">
        <v>106</v>
      </c>
      <c r="AH11" s="6" t="s">
        <v>106</v>
      </c>
      <c r="AI11" s="6" t="s">
        <v>106</v>
      </c>
      <c r="AJ11" s="6" t="s">
        <v>106</v>
      </c>
      <c r="AK11" s="6" t="s">
        <v>106</v>
      </c>
      <c r="AL11" s="6" t="s">
        <v>106</v>
      </c>
      <c r="AM11" s="6" t="s">
        <v>106</v>
      </c>
      <c r="AN11" s="6" t="s">
        <v>106</v>
      </c>
      <c r="AO11" s="6" t="s">
        <v>106</v>
      </c>
      <c r="AP11" s="6" t="s">
        <v>106</v>
      </c>
      <c r="AQ11" s="6" t="s">
        <v>106</v>
      </c>
      <c r="AR11" s="6" t="s">
        <v>106</v>
      </c>
      <c r="AS11" s="6" t="s">
        <v>106</v>
      </c>
      <c r="AT11" s="6" t="s">
        <v>106</v>
      </c>
      <c r="AU11" s="6" t="s">
        <v>106</v>
      </c>
      <c r="AV11" s="6" t="s">
        <v>106</v>
      </c>
      <c r="AW11" s="6" t="s">
        <v>106</v>
      </c>
      <c r="AX11" s="6" t="s">
        <v>106</v>
      </c>
      <c r="AY11" s="6" t="s">
        <v>106</v>
      </c>
      <c r="AZ11" s="6" t="s">
        <v>106</v>
      </c>
      <c r="BA11" s="6" t="s">
        <v>106</v>
      </c>
      <c r="BB11" s="6" t="s">
        <v>106</v>
      </c>
      <c r="BC11" s="6" t="s">
        <v>106</v>
      </c>
      <c r="BD11" s="6" t="s">
        <v>106</v>
      </c>
      <c r="BE11" s="6" t="s">
        <v>106</v>
      </c>
      <c r="BF11" s="6" t="s">
        <v>106</v>
      </c>
      <c r="BG11" s="6" t="s">
        <v>106</v>
      </c>
      <c r="BH11" s="6" t="s">
        <v>106</v>
      </c>
      <c r="BI11" s="6" t="s">
        <v>106</v>
      </c>
      <c r="BJ11" s="6" t="s">
        <v>106</v>
      </c>
      <c r="BK11" s="6" t="s">
        <v>106</v>
      </c>
      <c r="BL11" s="6" t="s">
        <v>106</v>
      </c>
      <c r="BM11" s="6" t="s">
        <v>106</v>
      </c>
      <c r="BN11" s="6" t="s">
        <v>106</v>
      </c>
      <c r="BO11" s="6" t="s">
        <v>106</v>
      </c>
      <c r="BP11" s="6" t="s">
        <v>106</v>
      </c>
      <c r="BQ11" s="6" t="s">
        <v>106</v>
      </c>
      <c r="BR11" s="6" t="s">
        <v>106</v>
      </c>
      <c r="BS11" s="6" t="s">
        <v>106</v>
      </c>
      <c r="BT11" s="6" t="s">
        <v>106</v>
      </c>
      <c r="BU11" s="6" t="s">
        <v>106</v>
      </c>
      <c r="BV11" s="6" t="s">
        <v>106</v>
      </c>
      <c r="BW11" s="6" t="s">
        <v>106</v>
      </c>
      <c r="BX11" s="6" t="s">
        <v>106</v>
      </c>
      <c r="BY11" s="6" t="s">
        <v>106</v>
      </c>
      <c r="BZ11" s="6" t="s">
        <v>106</v>
      </c>
      <c r="CA11" s="6" t="s">
        <v>106</v>
      </c>
      <c r="CB11" s="6" t="s">
        <v>106</v>
      </c>
      <c r="CC11" s="6" t="s">
        <v>106</v>
      </c>
      <c r="CD11" s="6" t="s">
        <v>106</v>
      </c>
      <c r="CE11" s="6" t="s">
        <v>106</v>
      </c>
      <c r="CF11" s="6" t="s">
        <v>106</v>
      </c>
      <c r="CG11" s="6" t="s">
        <v>106</v>
      </c>
      <c r="CH11" s="6" t="s">
        <v>106</v>
      </c>
      <c r="CI11" s="6" t="s">
        <v>106</v>
      </c>
      <c r="CJ11" s="6" t="s">
        <v>106</v>
      </c>
      <c r="CK11" s="6" t="s">
        <v>106</v>
      </c>
      <c r="CL11" s="6" t="s">
        <v>106</v>
      </c>
      <c r="CM11" s="6" t="s">
        <v>106</v>
      </c>
      <c r="CN11" s="6" t="s">
        <v>106</v>
      </c>
      <c r="CO11" s="6" t="s">
        <v>106</v>
      </c>
      <c r="CP11" s="6" t="s">
        <v>106</v>
      </c>
      <c r="CQ11" s="6" t="s">
        <v>106</v>
      </c>
      <c r="CR11" s="6" t="s">
        <v>106</v>
      </c>
      <c r="CS11" s="6" t="s">
        <v>106</v>
      </c>
      <c r="CT11" s="6" t="s">
        <v>106</v>
      </c>
      <c r="CU11" s="6" t="s">
        <v>106</v>
      </c>
      <c r="CV11" s="6" t="s">
        <v>106</v>
      </c>
      <c r="CW11" s="6" t="s">
        <v>106</v>
      </c>
      <c r="CX11" s="6" t="s">
        <v>106</v>
      </c>
      <c r="CY11" s="6" t="s">
        <v>106</v>
      </c>
      <c r="CZ11" s="6" t="s">
        <v>106</v>
      </c>
      <c r="DA11" s="6" t="s">
        <v>106</v>
      </c>
      <c r="DB11" s="6" t="s">
        <v>106</v>
      </c>
      <c r="DC11" s="6" t="s">
        <v>106</v>
      </c>
      <c r="DD11" s="6" t="s">
        <v>106</v>
      </c>
      <c r="DE11" s="6" t="s">
        <v>106</v>
      </c>
      <c r="DF11" s="6" t="s">
        <v>106</v>
      </c>
      <c r="DG11" s="6" t="s">
        <v>106</v>
      </c>
      <c r="DH11" s="6" t="s">
        <v>106</v>
      </c>
      <c r="DI11" s="6" t="s">
        <v>106</v>
      </c>
      <c r="DJ11" s="6" t="s">
        <v>106</v>
      </c>
      <c r="DK11" s="6" t="s">
        <v>106</v>
      </c>
      <c r="DL11" s="6" t="s">
        <v>106</v>
      </c>
      <c r="DM11" s="6" t="s">
        <v>106</v>
      </c>
      <c r="DN11" s="6" t="s">
        <v>106</v>
      </c>
      <c r="DO11" s="6" t="s">
        <v>106</v>
      </c>
      <c r="DP11" s="6" t="s">
        <v>106</v>
      </c>
      <c r="DQ11" s="6" t="s">
        <v>106</v>
      </c>
      <c r="DR11" s="6" t="s">
        <v>106</v>
      </c>
      <c r="DS11" s="6" t="s">
        <v>106</v>
      </c>
      <c r="DT11" s="6" t="s">
        <v>106</v>
      </c>
      <c r="DU11" s="6" t="s">
        <v>106</v>
      </c>
      <c r="DV11" s="6" t="s">
        <v>106</v>
      </c>
      <c r="DW11" s="6" t="s">
        <v>106</v>
      </c>
      <c r="DX11" s="6" t="s">
        <v>106</v>
      </c>
      <c r="DY11" s="6" t="s">
        <v>106</v>
      </c>
      <c r="DZ11" s="6" t="s">
        <v>106</v>
      </c>
      <c r="EA11" s="6" t="s">
        <v>106</v>
      </c>
      <c r="EB11" s="6" t="s">
        <v>106</v>
      </c>
      <c r="EC11" s="6" t="s">
        <v>106</v>
      </c>
      <c r="ED11" s="6" t="s">
        <v>106</v>
      </c>
      <c r="EE11" s="6" t="s">
        <v>106</v>
      </c>
      <c r="EF11" s="6" t="s">
        <v>106</v>
      </c>
      <c r="EG11" s="6" t="s">
        <v>106</v>
      </c>
      <c r="EH11" s="6" t="s">
        <v>106</v>
      </c>
      <c r="EI11" s="6" t="s">
        <v>106</v>
      </c>
      <c r="EJ11" s="6" t="s">
        <v>106</v>
      </c>
      <c r="EK11" s="6" t="s">
        <v>106</v>
      </c>
      <c r="EL11" s="6" t="s">
        <v>106</v>
      </c>
      <c r="EM11" s="6" t="s">
        <v>106</v>
      </c>
      <c r="EN11" s="6" t="s">
        <v>106</v>
      </c>
      <c r="EO11" s="6" t="s">
        <v>106</v>
      </c>
      <c r="EP11" s="6" t="s">
        <v>106</v>
      </c>
      <c r="EQ11" s="6" t="s">
        <v>106</v>
      </c>
      <c r="ER11" s="6" t="s">
        <v>106</v>
      </c>
      <c r="ES11" s="6" t="s">
        <v>106</v>
      </c>
      <c r="ET11" s="6" t="s">
        <v>106</v>
      </c>
      <c r="EU11" s="6" t="s">
        <v>106</v>
      </c>
      <c r="EV11" s="6" t="s">
        <v>106</v>
      </c>
      <c r="EW11" s="6" t="s">
        <v>106</v>
      </c>
      <c r="EX11" s="6" t="s">
        <v>106</v>
      </c>
      <c r="EY11" s="6" t="s">
        <v>106</v>
      </c>
      <c r="EZ11" s="6" t="s">
        <v>106</v>
      </c>
      <c r="FA11" s="6" t="s">
        <v>106</v>
      </c>
      <c r="FB11" s="6" t="s">
        <v>106</v>
      </c>
      <c r="FC11" s="6" t="s">
        <v>106</v>
      </c>
      <c r="FD11" s="6" t="s">
        <v>106</v>
      </c>
      <c r="FE11" s="6" t="s">
        <v>106</v>
      </c>
      <c r="FF11" s="6" t="s">
        <v>106</v>
      </c>
      <c r="FG11" s="6" t="s">
        <v>106</v>
      </c>
      <c r="FH11" s="6" t="s">
        <v>106</v>
      </c>
      <c r="FI11" s="6" t="s">
        <v>106</v>
      </c>
      <c r="FJ11" s="6" t="s">
        <v>106</v>
      </c>
      <c r="FK11" s="6" t="s">
        <v>106</v>
      </c>
      <c r="FL11" s="6" t="s">
        <v>106</v>
      </c>
      <c r="FM11" s="6" t="s">
        <v>106</v>
      </c>
      <c r="FN11" s="6" t="s">
        <v>106</v>
      </c>
      <c r="FO11" s="6" t="s">
        <v>106</v>
      </c>
      <c r="FP11" s="6" t="s">
        <v>106</v>
      </c>
      <c r="FQ11" s="6" t="s">
        <v>106</v>
      </c>
      <c r="FR11" s="6" t="s">
        <v>106</v>
      </c>
      <c r="FS11" s="6" t="s">
        <v>106</v>
      </c>
      <c r="FT11" s="6" t="s">
        <v>106</v>
      </c>
      <c r="FU11" s="6" t="s">
        <v>106</v>
      </c>
      <c r="FV11" s="6" t="s">
        <v>106</v>
      </c>
      <c r="FW11" s="6" t="s">
        <v>106</v>
      </c>
      <c r="FX11" s="6" t="s">
        <v>106</v>
      </c>
      <c r="FY11" s="6" t="s">
        <v>106</v>
      </c>
      <c r="FZ11" s="6" t="s">
        <v>106</v>
      </c>
      <c r="GA11" s="6" t="s">
        <v>106</v>
      </c>
      <c r="GB11" s="6" t="s">
        <v>106</v>
      </c>
      <c r="GC11" s="6" t="s">
        <v>106</v>
      </c>
      <c r="GD11" s="6" t="s">
        <v>106</v>
      </c>
      <c r="GE11" s="6" t="s">
        <v>106</v>
      </c>
      <c r="GF11" s="6" t="s">
        <v>106</v>
      </c>
      <c r="GG11" s="6" t="s">
        <v>106</v>
      </c>
      <c r="GH11" s="6" t="s">
        <v>106</v>
      </c>
      <c r="GI11" s="6" t="s">
        <v>106</v>
      </c>
      <c r="GJ11" s="6" t="s">
        <v>106</v>
      </c>
      <c r="GK11" s="6" t="s">
        <v>106</v>
      </c>
      <c r="GL11" s="6" t="s">
        <v>106</v>
      </c>
      <c r="GM11" s="6" t="s">
        <v>106</v>
      </c>
      <c r="GN11" s="6" t="s">
        <v>106</v>
      </c>
      <c r="GO11" s="6" t="s">
        <v>106</v>
      </c>
      <c r="GP11" s="6" t="s">
        <v>106</v>
      </c>
      <c r="GQ11" s="6" t="s">
        <v>106</v>
      </c>
      <c r="GR11" s="6" t="s">
        <v>106</v>
      </c>
      <c r="GS11" s="6" t="s">
        <v>106</v>
      </c>
      <c r="GT11" s="6" t="s">
        <v>106</v>
      </c>
      <c r="GU11" s="6" t="s">
        <v>106</v>
      </c>
      <c r="GV11" s="6" t="s">
        <v>106</v>
      </c>
      <c r="GW11" s="6" t="s">
        <v>106</v>
      </c>
      <c r="GX11" s="6" t="s">
        <v>106</v>
      </c>
      <c r="GY11" s="6" t="s">
        <v>106</v>
      </c>
      <c r="GZ11" s="6" t="s">
        <v>106</v>
      </c>
      <c r="HA11" s="6" t="s">
        <v>106</v>
      </c>
      <c r="HB11" s="6" t="s">
        <v>106</v>
      </c>
      <c r="HC11" s="6" t="s">
        <v>106</v>
      </c>
      <c r="HD11" s="6" t="s">
        <v>106</v>
      </c>
      <c r="HE11" s="6" t="s">
        <v>106</v>
      </c>
      <c r="HF11" s="6" t="s">
        <v>106</v>
      </c>
      <c r="HG11" s="6" t="s">
        <v>106</v>
      </c>
      <c r="HH11" s="6" t="s">
        <v>106</v>
      </c>
      <c r="HI11" s="6" t="s">
        <v>106</v>
      </c>
      <c r="HJ11" s="6" t="s">
        <v>106</v>
      </c>
      <c r="HK11" s="6" t="s">
        <v>106</v>
      </c>
      <c r="HL11" s="6" t="s">
        <v>106</v>
      </c>
      <c r="HM11" s="6" t="s">
        <v>106</v>
      </c>
      <c r="HN11" s="6" t="s">
        <v>106</v>
      </c>
      <c r="HO11" s="6" t="s">
        <v>106</v>
      </c>
      <c r="HP11" s="6" t="s">
        <v>106</v>
      </c>
      <c r="HQ11" s="6" t="s">
        <v>106</v>
      </c>
      <c r="HR11" s="6" t="s">
        <v>106</v>
      </c>
      <c r="HS11" s="6" t="s">
        <v>106</v>
      </c>
      <c r="HT11" s="6" t="s">
        <v>106</v>
      </c>
      <c r="HU11" s="6" t="s">
        <v>106</v>
      </c>
      <c r="HV11" s="6" t="s">
        <v>106</v>
      </c>
      <c r="HW11" s="6" t="s">
        <v>106</v>
      </c>
      <c r="HX11" s="6" t="s">
        <v>106</v>
      </c>
      <c r="HY11" s="6" t="s">
        <v>106</v>
      </c>
      <c r="HZ11" s="6" t="s">
        <v>106</v>
      </c>
      <c r="IA11" s="6" t="s">
        <v>106</v>
      </c>
      <c r="IB11" s="6" t="s">
        <v>106</v>
      </c>
      <c r="IC11" s="6" t="s">
        <v>106</v>
      </c>
      <c r="ID11" s="6" t="s">
        <v>106</v>
      </c>
      <c r="IE11" s="6" t="s">
        <v>106</v>
      </c>
      <c r="IF11" s="6" t="s">
        <v>106</v>
      </c>
      <c r="IG11" s="6" t="s">
        <v>106</v>
      </c>
      <c r="IH11" s="6" t="s">
        <v>106</v>
      </c>
      <c r="II11" s="6" t="s">
        <v>106</v>
      </c>
      <c r="IJ11" s="6" t="s">
        <v>106</v>
      </c>
      <c r="IK11" s="6" t="s">
        <v>106</v>
      </c>
      <c r="IL11" s="6" t="s">
        <v>106</v>
      </c>
      <c r="IM11" s="6" t="s">
        <v>106</v>
      </c>
      <c r="IN11" s="6" t="s">
        <v>106</v>
      </c>
      <c r="IO11" s="6" t="s">
        <v>106</v>
      </c>
      <c r="IP11" s="6" t="s">
        <v>106</v>
      </c>
      <c r="IQ11" s="6" t="s">
        <v>106</v>
      </c>
      <c r="IR11" s="6" t="s">
        <v>106</v>
      </c>
      <c r="IS11" s="6" t="s">
        <v>106</v>
      </c>
      <c r="IT11" s="6" t="s">
        <v>106</v>
      </c>
      <c r="IU11" s="6" t="s">
        <v>106</v>
      </c>
      <c r="IV11" s="6" t="s">
        <v>106</v>
      </c>
      <c r="IW11" s="6" t="s">
        <v>106</v>
      </c>
      <c r="IX11" s="6" t="s">
        <v>106</v>
      </c>
      <c r="IY11" s="6" t="s">
        <v>106</v>
      </c>
      <c r="IZ11" s="6" t="s">
        <v>106</v>
      </c>
    </row>
    <row r="12" spans="1:260" s="5" customFormat="1" ht="15" x14ac:dyDescent="0.25">
      <c r="A12" s="32">
        <v>8</v>
      </c>
      <c r="B12" s="33">
        <f>ESTUDIANTES!B12</f>
        <v>0</v>
      </c>
      <c r="C12" s="33">
        <f>ESTUDIANTES!C12</f>
        <v>0</v>
      </c>
      <c r="D12" s="99">
        <f>ESTUDIANTES!D12</f>
        <v>0</v>
      </c>
      <c r="E12" s="99"/>
      <c r="F12" s="99"/>
      <c r="G12" s="99"/>
      <c r="H12" s="34">
        <f>ESTUDIANTES!E12</f>
        <v>0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</row>
    <row r="13" spans="1:260" s="5" customFormat="1" ht="15" x14ac:dyDescent="0.25">
      <c r="A13" s="32">
        <v>9</v>
      </c>
      <c r="B13" s="33">
        <f>ESTUDIANTES!B13</f>
        <v>0</v>
      </c>
      <c r="C13" s="33">
        <f>ESTUDIANTES!C13</f>
        <v>0</v>
      </c>
      <c r="D13" s="99">
        <f>ESTUDIANTES!D13</f>
        <v>0</v>
      </c>
      <c r="E13" s="99"/>
      <c r="F13" s="99"/>
      <c r="G13" s="99"/>
      <c r="H13" s="34">
        <f>ESTUDIANTES!E13</f>
        <v>0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</row>
    <row r="14" spans="1:260" s="5" customFormat="1" ht="15" x14ac:dyDescent="0.25">
      <c r="A14" s="32">
        <v>10</v>
      </c>
      <c r="B14" s="33">
        <f>ESTUDIANTES!B14</f>
        <v>0</v>
      </c>
      <c r="C14" s="33">
        <f>ESTUDIANTES!C14</f>
        <v>0</v>
      </c>
      <c r="D14" s="99">
        <f>ESTUDIANTES!D14</f>
        <v>0</v>
      </c>
      <c r="E14" s="99"/>
      <c r="F14" s="99"/>
      <c r="G14" s="99"/>
      <c r="H14" s="34">
        <f>ESTUDIANTES!E14</f>
        <v>0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</row>
    <row r="15" spans="1:260" s="5" customFormat="1" ht="15" x14ac:dyDescent="0.25">
      <c r="A15" s="32">
        <v>11</v>
      </c>
      <c r="B15" s="33">
        <f>ESTUDIANTES!B15</f>
        <v>0</v>
      </c>
      <c r="C15" s="33">
        <f>ESTUDIANTES!C15</f>
        <v>0</v>
      </c>
      <c r="D15" s="99">
        <f>ESTUDIANTES!D15</f>
        <v>0</v>
      </c>
      <c r="E15" s="99"/>
      <c r="F15" s="99"/>
      <c r="G15" s="99"/>
      <c r="H15" s="34">
        <f>ESTUDIANTES!E15</f>
        <v>0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</row>
    <row r="16" spans="1:260" s="5" customFormat="1" ht="15" x14ac:dyDescent="0.25">
      <c r="A16" s="32">
        <v>12</v>
      </c>
      <c r="B16" s="33">
        <f>ESTUDIANTES!B16</f>
        <v>0</v>
      </c>
      <c r="C16" s="33">
        <f>ESTUDIANTES!C16</f>
        <v>0</v>
      </c>
      <c r="D16" s="99">
        <f>ESTUDIANTES!D16</f>
        <v>0</v>
      </c>
      <c r="E16" s="99"/>
      <c r="F16" s="99"/>
      <c r="G16" s="99"/>
      <c r="H16" s="34">
        <f>ESTUDIANTES!E16</f>
        <v>0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</row>
    <row r="17" spans="1:261" s="20" customFormat="1" ht="15" x14ac:dyDescent="0.25">
      <c r="A17" s="35">
        <v>13</v>
      </c>
      <c r="B17" s="36">
        <f>ESTUDIANTES!B17</f>
        <v>0</v>
      </c>
      <c r="C17" s="36">
        <f>ESTUDIANTES!C17</f>
        <v>0</v>
      </c>
      <c r="D17" s="95">
        <f>ESTUDIANTES!D17</f>
        <v>0</v>
      </c>
      <c r="E17" s="95"/>
      <c r="F17" s="95"/>
      <c r="G17" s="95"/>
      <c r="H17" s="37">
        <f>ESTUDIANTES!E17</f>
        <v>0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</row>
    <row r="18" spans="1:261" s="5" customFormat="1" ht="15" x14ac:dyDescent="0.25">
      <c r="A18" s="38">
        <v>14</v>
      </c>
      <c r="B18" s="39">
        <f>ESTUDIANTES!B18</f>
        <v>0</v>
      </c>
      <c r="C18" s="39">
        <f>ESTUDIANTES!C18</f>
        <v>0</v>
      </c>
      <c r="D18" s="96">
        <f>ESTUDIANTES!D18</f>
        <v>0</v>
      </c>
      <c r="E18" s="96"/>
      <c r="F18" s="96"/>
      <c r="G18" s="96"/>
      <c r="H18" s="40">
        <f>ESTUDIANTES!E18</f>
        <v>0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</row>
    <row r="19" spans="1:261" s="5" customFormat="1" ht="15" x14ac:dyDescent="0.25">
      <c r="A19" s="38">
        <v>15</v>
      </c>
      <c r="B19" s="39">
        <f>ESTUDIANTES!B19</f>
        <v>0</v>
      </c>
      <c r="C19" s="39">
        <f>ESTUDIANTES!C19</f>
        <v>0</v>
      </c>
      <c r="D19" s="96">
        <f>ESTUDIANTES!D19</f>
        <v>0</v>
      </c>
      <c r="E19" s="96"/>
      <c r="F19" s="96"/>
      <c r="G19" s="96"/>
      <c r="H19" s="40">
        <f>ESTUDIANTES!E19</f>
        <v>0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</row>
    <row r="20" spans="1:261" s="5" customFormat="1" ht="15" x14ac:dyDescent="0.25">
      <c r="A20" s="38">
        <v>16</v>
      </c>
      <c r="B20" s="39">
        <f>ESTUDIANTES!B20</f>
        <v>0</v>
      </c>
      <c r="C20" s="39">
        <f>ESTUDIANTES!C20</f>
        <v>0</v>
      </c>
      <c r="D20" s="96">
        <f>ESTUDIANTES!D20</f>
        <v>0</v>
      </c>
      <c r="E20" s="96"/>
      <c r="F20" s="96"/>
      <c r="G20" s="96"/>
      <c r="H20" s="40">
        <f>ESTUDIANTES!E20</f>
        <v>0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</row>
    <row r="21" spans="1:261" s="5" customFormat="1" ht="15" x14ac:dyDescent="0.25">
      <c r="A21" s="38">
        <v>17</v>
      </c>
      <c r="B21" s="39">
        <f>ESTUDIANTES!B21</f>
        <v>0</v>
      </c>
      <c r="C21" s="39">
        <f>ESTUDIANTES!C21</f>
        <v>0</v>
      </c>
      <c r="D21" s="96">
        <f>ESTUDIANTES!D21</f>
        <v>0</v>
      </c>
      <c r="E21" s="96"/>
      <c r="F21" s="96"/>
      <c r="G21" s="96"/>
      <c r="H21" s="40">
        <f>ESTUDIANTES!E21</f>
        <v>0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</row>
    <row r="22" spans="1:261" s="5" customFormat="1" ht="15" x14ac:dyDescent="0.25">
      <c r="A22" s="38">
        <v>18</v>
      </c>
      <c r="B22" s="39">
        <f>ESTUDIANTES!B22</f>
        <v>0</v>
      </c>
      <c r="C22" s="39">
        <f>ESTUDIANTES!C22</f>
        <v>0</v>
      </c>
      <c r="D22" s="96">
        <f>ESTUDIANTES!D22</f>
        <v>0</v>
      </c>
      <c r="E22" s="96"/>
      <c r="F22" s="96"/>
      <c r="G22" s="96"/>
      <c r="H22" s="40">
        <f>ESTUDIANTES!E22</f>
        <v>0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</row>
    <row r="23" spans="1:261" s="5" customFormat="1" ht="15" x14ac:dyDescent="0.25">
      <c r="A23" s="38">
        <v>19</v>
      </c>
      <c r="B23" s="39">
        <f>ESTUDIANTES!B23</f>
        <v>0</v>
      </c>
      <c r="C23" s="39">
        <f>ESTUDIANTES!C23</f>
        <v>0</v>
      </c>
      <c r="D23" s="96">
        <f>ESTUDIANTES!D23</f>
        <v>0</v>
      </c>
      <c r="E23" s="96"/>
      <c r="F23" s="96"/>
      <c r="G23" s="96"/>
      <c r="H23" s="40">
        <f>ESTUDIANTES!E23</f>
        <v>0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</row>
    <row r="24" spans="1:261" s="20" customFormat="1" ht="15" x14ac:dyDescent="0.25">
      <c r="A24" s="35">
        <v>20</v>
      </c>
      <c r="B24" s="36">
        <f>ESTUDIANTES!B24</f>
        <v>0</v>
      </c>
      <c r="C24" s="36">
        <f>ESTUDIANTES!C24</f>
        <v>0</v>
      </c>
      <c r="D24" s="95">
        <f>ESTUDIANTES!D24</f>
        <v>0</v>
      </c>
      <c r="E24" s="95"/>
      <c r="F24" s="95"/>
      <c r="G24" s="95"/>
      <c r="H24" s="37">
        <f>ESTUDIANTES!E24</f>
        <v>0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</row>
    <row r="25" spans="1:261" s="5" customFormat="1" ht="15" x14ac:dyDescent="0.25">
      <c r="A25" s="38">
        <v>21</v>
      </c>
      <c r="B25" s="39">
        <f>ESTUDIANTES!B25</f>
        <v>0</v>
      </c>
      <c r="C25" s="39">
        <f>ESTUDIANTES!C25</f>
        <v>0</v>
      </c>
      <c r="D25" s="96">
        <f>ESTUDIANTES!D25</f>
        <v>0</v>
      </c>
      <c r="E25" s="96"/>
      <c r="F25" s="96"/>
      <c r="G25" s="96"/>
      <c r="H25" s="40">
        <f>ESTUDIANTES!E25</f>
        <v>0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</row>
    <row r="26" spans="1:261" s="5" customFormat="1" ht="15" x14ac:dyDescent="0.25">
      <c r="A26" s="38">
        <v>22</v>
      </c>
      <c r="B26" s="39">
        <f>ESTUDIANTES!B26</f>
        <v>0</v>
      </c>
      <c r="C26" s="39">
        <f>ESTUDIANTES!C26</f>
        <v>0</v>
      </c>
      <c r="D26" s="96">
        <f>ESTUDIANTES!D26</f>
        <v>0</v>
      </c>
      <c r="E26" s="96"/>
      <c r="F26" s="96"/>
      <c r="G26" s="96"/>
      <c r="H26" s="40">
        <f>ESTUDIANTES!E26</f>
        <v>0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</row>
    <row r="27" spans="1:261" s="5" customFormat="1" ht="15" x14ac:dyDescent="0.25">
      <c r="A27" s="38">
        <v>23</v>
      </c>
      <c r="B27" s="39">
        <f>ESTUDIANTES!B27</f>
        <v>0</v>
      </c>
      <c r="C27" s="39">
        <f>ESTUDIANTES!C27</f>
        <v>0</v>
      </c>
      <c r="D27" s="96">
        <f>ESTUDIANTES!D27</f>
        <v>0</v>
      </c>
      <c r="E27" s="96"/>
      <c r="F27" s="96"/>
      <c r="G27" s="96"/>
      <c r="H27" s="40">
        <f>ESTUDIANTES!E27</f>
        <v>0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</row>
    <row r="28" spans="1:261" s="20" customFormat="1" ht="15" x14ac:dyDescent="0.25">
      <c r="A28" s="35">
        <v>24</v>
      </c>
      <c r="B28" s="36">
        <f>ESTUDIANTES!B28</f>
        <v>0</v>
      </c>
      <c r="C28" s="36">
        <f>ESTUDIANTES!C28</f>
        <v>0</v>
      </c>
      <c r="D28" s="103">
        <f>ESTUDIANTES!D28</f>
        <v>0</v>
      </c>
      <c r="E28" s="103"/>
      <c r="F28" s="103"/>
      <c r="G28" s="103"/>
      <c r="H28" s="37">
        <f>ESTUDIANTES!E28</f>
        <v>0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</row>
    <row r="29" spans="1:261" s="5" customFormat="1" ht="15" x14ac:dyDescent="0.25">
      <c r="A29" s="38">
        <v>25</v>
      </c>
      <c r="B29" s="39">
        <f>ESTUDIANTES!B29</f>
        <v>0</v>
      </c>
      <c r="C29" s="39">
        <f>ESTUDIANTES!C29</f>
        <v>0</v>
      </c>
      <c r="D29" s="96">
        <f>ESTUDIANTES!D29</f>
        <v>0</v>
      </c>
      <c r="E29" s="96"/>
      <c r="F29" s="96"/>
      <c r="G29" s="96"/>
      <c r="H29" s="40">
        <f>ESTUDIANTES!E29</f>
        <v>0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</row>
    <row r="30" spans="1:261" s="5" customFormat="1" ht="15" x14ac:dyDescent="0.25">
      <c r="A30" s="38">
        <v>26</v>
      </c>
      <c r="B30" s="39">
        <f>ESTUDIANTES!B30</f>
        <v>0</v>
      </c>
      <c r="C30" s="39">
        <f>ESTUDIANTES!C30</f>
        <v>0</v>
      </c>
      <c r="D30" s="96">
        <f>ESTUDIANTES!D30</f>
        <v>0</v>
      </c>
      <c r="E30" s="96"/>
      <c r="F30" s="96"/>
      <c r="G30" s="96"/>
      <c r="H30" s="40">
        <f>ESTUDIANTES!E30</f>
        <v>0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</row>
    <row r="31" spans="1:261" s="5" customFormat="1" ht="15" x14ac:dyDescent="0.25">
      <c r="A31" s="38">
        <v>27</v>
      </c>
      <c r="B31" s="39">
        <f>ESTUDIANTES!B31</f>
        <v>0</v>
      </c>
      <c r="C31" s="39">
        <f>ESTUDIANTES!C31</f>
        <v>0</v>
      </c>
      <c r="D31" s="96">
        <f>ESTUDIANTES!D31</f>
        <v>0</v>
      </c>
      <c r="E31" s="96"/>
      <c r="F31" s="96"/>
      <c r="G31" s="96"/>
      <c r="H31" s="40">
        <f>ESTUDIANTES!E31</f>
        <v>0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</row>
    <row r="32" spans="1:261" s="5" customFormat="1" ht="15" x14ac:dyDescent="0.25">
      <c r="A32" s="38">
        <v>28</v>
      </c>
      <c r="B32" s="39">
        <f>ESTUDIANTES!B32</f>
        <v>0</v>
      </c>
      <c r="C32" s="39">
        <f>ESTUDIANTES!C32</f>
        <v>0</v>
      </c>
      <c r="D32" s="96">
        <f>ESTUDIANTES!D32</f>
        <v>0</v>
      </c>
      <c r="E32" s="96"/>
      <c r="F32" s="96"/>
      <c r="G32" s="96"/>
      <c r="H32" s="40">
        <f>ESTUDIANTES!E32</f>
        <v>0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5" t="s">
        <v>106</v>
      </c>
    </row>
    <row r="33" spans="1:261" s="20" customFormat="1" ht="15" x14ac:dyDescent="0.25">
      <c r="A33" s="35">
        <v>29</v>
      </c>
      <c r="B33" s="36">
        <f>ESTUDIANTES!B33</f>
        <v>0</v>
      </c>
      <c r="C33" s="36">
        <f>ESTUDIANTES!C33</f>
        <v>0</v>
      </c>
      <c r="D33" s="95">
        <f>ESTUDIANTES!D33</f>
        <v>0</v>
      </c>
      <c r="E33" s="95"/>
      <c r="F33" s="95"/>
      <c r="G33" s="95"/>
      <c r="H33" s="37">
        <f>ESTUDIANTES!E33</f>
        <v>0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20" t="s">
        <v>107</v>
      </c>
    </row>
    <row r="34" spans="1:261" s="20" customFormat="1" ht="15" x14ac:dyDescent="0.25">
      <c r="A34" s="35">
        <v>30</v>
      </c>
      <c r="B34" s="36">
        <f>ESTUDIANTES!B34</f>
        <v>0</v>
      </c>
      <c r="C34" s="36">
        <f>ESTUDIANTES!C34</f>
        <v>0</v>
      </c>
      <c r="D34" s="95">
        <f>ESTUDIANTES!D34</f>
        <v>0</v>
      </c>
      <c r="E34" s="95"/>
      <c r="F34" s="95"/>
      <c r="G34" s="95"/>
      <c r="H34" s="37">
        <f>ESTUDIANTES!E34</f>
        <v>0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</row>
    <row r="35" spans="1:261" s="5" customFormat="1" x14ac:dyDescent="0.35">
      <c r="A35" s="38">
        <v>31</v>
      </c>
      <c r="B35" s="39">
        <f>ESTUDIANTES!B35</f>
        <v>0</v>
      </c>
      <c r="C35" s="39">
        <f>ESTUDIANTES!C35</f>
        <v>0</v>
      </c>
      <c r="D35" s="96">
        <f>ESTUDIANTES!D35</f>
        <v>0</v>
      </c>
      <c r="E35" s="96"/>
      <c r="F35" s="96"/>
      <c r="G35" s="96"/>
      <c r="H35" s="40">
        <f>ESTUDIANTES!E35</f>
        <v>0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</row>
    <row r="36" spans="1:261" s="5" customFormat="1" x14ac:dyDescent="0.35">
      <c r="A36" s="38">
        <v>32</v>
      </c>
      <c r="B36" s="39">
        <f>ESTUDIANTES!B36</f>
        <v>0</v>
      </c>
      <c r="C36" s="39">
        <f>ESTUDIANTES!C36</f>
        <v>0</v>
      </c>
      <c r="D36" s="96">
        <f>ESTUDIANTES!D36</f>
        <v>0</v>
      </c>
      <c r="E36" s="96"/>
      <c r="F36" s="96"/>
      <c r="G36" s="96"/>
      <c r="H36" s="40">
        <f>ESTUDIANTES!E36</f>
        <v>0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</row>
    <row r="37" spans="1:261" s="5" customFormat="1" x14ac:dyDescent="0.35">
      <c r="A37" s="38">
        <v>33</v>
      </c>
      <c r="B37" s="39">
        <f>ESTUDIANTES!B37</f>
        <v>0</v>
      </c>
      <c r="C37" s="39">
        <f>ESTUDIANTES!C37</f>
        <v>0</v>
      </c>
      <c r="D37" s="96">
        <f>ESTUDIANTES!D37</f>
        <v>0</v>
      </c>
      <c r="E37" s="96"/>
      <c r="F37" s="96"/>
      <c r="G37" s="96"/>
      <c r="H37" s="40">
        <f>ESTUDIANTES!E37</f>
        <v>0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</row>
    <row r="38" spans="1:261" s="5" customFormat="1" x14ac:dyDescent="0.35">
      <c r="A38" s="38">
        <v>34</v>
      </c>
      <c r="B38" s="39">
        <f>ESTUDIANTES!B38</f>
        <v>0</v>
      </c>
      <c r="C38" s="39">
        <f>ESTUDIANTES!C38</f>
        <v>0</v>
      </c>
      <c r="D38" s="96">
        <f>ESTUDIANTES!D38</f>
        <v>0</v>
      </c>
      <c r="E38" s="96"/>
      <c r="F38" s="96"/>
      <c r="G38" s="96"/>
      <c r="H38" s="40">
        <f>ESTUDIANTES!E38</f>
        <v>0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</row>
    <row r="39" spans="1:261" s="5" customFormat="1" x14ac:dyDescent="0.35">
      <c r="A39" s="38">
        <v>35</v>
      </c>
      <c r="B39" s="39">
        <f>ESTUDIANTES!B39</f>
        <v>0</v>
      </c>
      <c r="C39" s="39">
        <f>ESTUDIANTES!C39</f>
        <v>0</v>
      </c>
      <c r="D39" s="96">
        <f>ESTUDIANTES!D39</f>
        <v>0</v>
      </c>
      <c r="E39" s="96"/>
      <c r="F39" s="96"/>
      <c r="G39" s="96"/>
      <c r="H39" s="40">
        <f>ESTUDIANTES!E39</f>
        <v>0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</row>
    <row r="40" spans="1:261" s="5" customFormat="1" x14ac:dyDescent="0.35">
      <c r="A40" s="38">
        <v>36</v>
      </c>
      <c r="B40" s="39">
        <f>ESTUDIANTES!B40</f>
        <v>0</v>
      </c>
      <c r="C40" s="39">
        <f>ESTUDIANTES!C40</f>
        <v>0</v>
      </c>
      <c r="D40" s="96">
        <f>ESTUDIANTES!D40</f>
        <v>0</v>
      </c>
      <c r="E40" s="96"/>
      <c r="F40" s="96"/>
      <c r="G40" s="96"/>
      <c r="H40" s="40">
        <f>ESTUDIANTES!E40</f>
        <v>0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</row>
    <row r="41" spans="1:261" s="5" customFormat="1" x14ac:dyDescent="0.35">
      <c r="A41" s="38">
        <v>37</v>
      </c>
      <c r="B41" s="39">
        <f>ESTUDIANTES!B41</f>
        <v>0</v>
      </c>
      <c r="C41" s="39">
        <f>ESTUDIANTES!C41</f>
        <v>0</v>
      </c>
      <c r="D41" s="96">
        <f>ESTUDIANTES!D41</f>
        <v>0</v>
      </c>
      <c r="E41" s="96"/>
      <c r="F41" s="96"/>
      <c r="G41" s="96"/>
      <c r="H41" s="40">
        <f>ESTUDIANTES!E41</f>
        <v>0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</row>
    <row r="42" spans="1:261" s="5" customFormat="1" x14ac:dyDescent="0.35">
      <c r="A42" s="38">
        <v>38</v>
      </c>
      <c r="B42" s="39">
        <f>ESTUDIANTES!B42</f>
        <v>0</v>
      </c>
      <c r="C42" s="39">
        <f>ESTUDIANTES!C42</f>
        <v>0</v>
      </c>
      <c r="D42" s="96">
        <f>ESTUDIANTES!D42</f>
        <v>0</v>
      </c>
      <c r="E42" s="96"/>
      <c r="F42" s="96"/>
      <c r="G42" s="96"/>
      <c r="H42" s="40">
        <f>ESTUDIANTES!E42</f>
        <v>0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</row>
    <row r="43" spans="1:261" s="5" customFormat="1" x14ac:dyDescent="0.35">
      <c r="A43" s="38">
        <v>39</v>
      </c>
      <c r="B43" s="39">
        <f>ESTUDIANTES!B43</f>
        <v>0</v>
      </c>
      <c r="C43" s="39">
        <f>ESTUDIANTES!C43</f>
        <v>0</v>
      </c>
      <c r="D43" s="96">
        <f>ESTUDIANTES!D43</f>
        <v>0</v>
      </c>
      <c r="E43" s="96"/>
      <c r="F43" s="96"/>
      <c r="G43" s="96"/>
      <c r="H43" s="40">
        <f>ESTUDIANTES!E43</f>
        <v>0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</row>
    <row r="44" spans="1:261" s="5" customFormat="1" x14ac:dyDescent="0.35">
      <c r="A44" s="38">
        <v>40</v>
      </c>
      <c r="B44" s="39">
        <f>ESTUDIANTES!B44</f>
        <v>0</v>
      </c>
      <c r="C44" s="39">
        <f>ESTUDIANTES!C44</f>
        <v>0</v>
      </c>
      <c r="D44" s="96">
        <f>ESTUDIANTES!D44</f>
        <v>0</v>
      </c>
      <c r="E44" s="96"/>
      <c r="F44" s="96"/>
      <c r="G44" s="96"/>
      <c r="H44" s="40">
        <f>ESTUDIANTES!E44</f>
        <v>0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</row>
    <row r="45" spans="1:261" s="5" customFormat="1" x14ac:dyDescent="0.35">
      <c r="A45" s="38">
        <v>41</v>
      </c>
      <c r="B45" s="39">
        <f>ESTUDIANTES!B45</f>
        <v>0</v>
      </c>
      <c r="C45" s="39">
        <f>ESTUDIANTES!C45</f>
        <v>0</v>
      </c>
      <c r="D45" s="96">
        <f>ESTUDIANTES!D45</f>
        <v>0</v>
      </c>
      <c r="E45" s="96"/>
      <c r="F45" s="96"/>
      <c r="G45" s="96"/>
      <c r="H45" s="40">
        <f>ESTUDIANTES!E45</f>
        <v>0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</row>
    <row r="46" spans="1:261" s="5" customFormat="1" x14ac:dyDescent="0.35">
      <c r="A46" s="38">
        <v>42</v>
      </c>
      <c r="B46" s="39">
        <f>ESTUDIANTES!B46</f>
        <v>0</v>
      </c>
      <c r="C46" s="39">
        <f>ESTUDIANTES!C46</f>
        <v>0</v>
      </c>
      <c r="D46" s="96">
        <f>ESTUDIANTES!D46</f>
        <v>0</v>
      </c>
      <c r="E46" s="96"/>
      <c r="F46" s="96"/>
      <c r="G46" s="96"/>
      <c r="H46" s="40">
        <f>ESTUDIANTES!E46</f>
        <v>0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</row>
    <row r="47" spans="1:261" s="5" customFormat="1" x14ac:dyDescent="0.35">
      <c r="A47" s="38">
        <v>43</v>
      </c>
      <c r="B47" s="39">
        <f>ESTUDIANTES!B47</f>
        <v>0</v>
      </c>
      <c r="C47" s="39">
        <f>ESTUDIANTES!C47</f>
        <v>0</v>
      </c>
      <c r="D47" s="96">
        <f>ESTUDIANTES!D47</f>
        <v>0</v>
      </c>
      <c r="E47" s="96"/>
      <c r="F47" s="96"/>
      <c r="G47" s="96"/>
      <c r="H47" s="40">
        <f>ESTUDIANTES!E47</f>
        <v>0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</row>
    <row r="48" spans="1:261" s="5" customFormat="1" x14ac:dyDescent="0.35">
      <c r="A48" s="38">
        <v>44</v>
      </c>
      <c r="B48" s="39">
        <f>ESTUDIANTES!B48</f>
        <v>0</v>
      </c>
      <c r="C48" s="39">
        <f>ESTUDIANTES!C48</f>
        <v>0</v>
      </c>
      <c r="D48" s="96">
        <f>ESTUDIANTES!D48</f>
        <v>0</v>
      </c>
      <c r="E48" s="96"/>
      <c r="F48" s="96"/>
      <c r="G48" s="96"/>
      <c r="H48" s="40">
        <f>ESTUDIANTES!E48</f>
        <v>0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</row>
    <row r="49" spans="1:260" s="5" customFormat="1" x14ac:dyDescent="0.35">
      <c r="A49" s="38">
        <v>45</v>
      </c>
      <c r="B49" s="39">
        <f>ESTUDIANTES!B49</f>
        <v>0</v>
      </c>
      <c r="C49" s="39">
        <f>ESTUDIANTES!C49</f>
        <v>0</v>
      </c>
      <c r="D49" s="96">
        <f>ESTUDIANTES!D49</f>
        <v>0</v>
      </c>
      <c r="E49" s="96"/>
      <c r="F49" s="96"/>
      <c r="G49" s="96"/>
      <c r="H49" s="40">
        <f>ESTUDIANTES!E49</f>
        <v>0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</row>
    <row r="50" spans="1:260" s="5" customFormat="1" x14ac:dyDescent="0.35">
      <c r="A50" s="38">
        <v>46</v>
      </c>
      <c r="B50" s="39">
        <f>ESTUDIANTES!B50</f>
        <v>0</v>
      </c>
      <c r="C50" s="39">
        <f>ESTUDIANTES!C50</f>
        <v>0</v>
      </c>
      <c r="D50" s="96">
        <f>ESTUDIANTES!D50</f>
        <v>0</v>
      </c>
      <c r="E50" s="96"/>
      <c r="F50" s="96"/>
      <c r="G50" s="96"/>
      <c r="H50" s="40">
        <f>ESTUDIANTES!E50</f>
        <v>0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</row>
    <row r="51" spans="1:260" s="5" customFormat="1" x14ac:dyDescent="0.35">
      <c r="A51" s="38">
        <v>47</v>
      </c>
      <c r="B51" s="39">
        <f>ESTUDIANTES!B51</f>
        <v>0</v>
      </c>
      <c r="C51" s="39">
        <f>ESTUDIANTES!C51</f>
        <v>0</v>
      </c>
      <c r="D51" s="96">
        <f>ESTUDIANTES!D51</f>
        <v>0</v>
      </c>
      <c r="E51" s="96"/>
      <c r="F51" s="96"/>
      <c r="G51" s="96"/>
      <c r="H51" s="40">
        <f>ESTUDIANTES!E51</f>
        <v>0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</row>
    <row r="52" spans="1:260" s="5" customFormat="1" x14ac:dyDescent="0.35">
      <c r="A52" s="38">
        <v>48</v>
      </c>
      <c r="B52" s="39">
        <f>ESTUDIANTES!B52</f>
        <v>0</v>
      </c>
      <c r="C52" s="39">
        <f>ESTUDIANTES!C52</f>
        <v>0</v>
      </c>
      <c r="D52" s="96">
        <f>ESTUDIANTES!D52</f>
        <v>0</v>
      </c>
      <c r="E52" s="96"/>
      <c r="F52" s="96"/>
      <c r="G52" s="96"/>
      <c r="H52" s="40">
        <f>ESTUDIANTES!E52</f>
        <v>0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</row>
    <row r="53" spans="1:260" s="5" customFormat="1" x14ac:dyDescent="0.35">
      <c r="A53" s="38">
        <v>49</v>
      </c>
      <c r="B53" s="39">
        <f>ESTUDIANTES!B53</f>
        <v>0</v>
      </c>
      <c r="C53" s="39">
        <f>ESTUDIANTES!C53</f>
        <v>0</v>
      </c>
      <c r="D53" s="96">
        <f>ESTUDIANTES!D53</f>
        <v>0</v>
      </c>
      <c r="E53" s="96"/>
      <c r="F53" s="96"/>
      <c r="G53" s="96"/>
      <c r="H53" s="40">
        <f>ESTUDIANTES!E53</f>
        <v>0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</row>
    <row r="54" spans="1:260" s="5" customFormat="1" x14ac:dyDescent="0.35">
      <c r="A54" s="38">
        <v>50</v>
      </c>
      <c r="B54" s="39">
        <f>ESTUDIANTES!B54</f>
        <v>0</v>
      </c>
      <c r="C54" s="39">
        <f>ESTUDIANTES!C54</f>
        <v>0</v>
      </c>
      <c r="D54" s="96">
        <f>ESTUDIANTES!D54</f>
        <v>0</v>
      </c>
      <c r="E54" s="96"/>
      <c r="F54" s="96"/>
      <c r="G54" s="96"/>
      <c r="H54" s="40">
        <f>ESTUDIANTES!E54</f>
        <v>0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</row>
    <row r="55" spans="1:260" s="5" customFormat="1" x14ac:dyDescent="0.35">
      <c r="A55" s="38">
        <v>51</v>
      </c>
      <c r="B55" s="39">
        <f>ESTUDIANTES!B55</f>
        <v>0</v>
      </c>
      <c r="C55" s="39">
        <f>ESTUDIANTES!C55</f>
        <v>0</v>
      </c>
      <c r="D55" s="96">
        <f>ESTUDIANTES!D55</f>
        <v>0</v>
      </c>
      <c r="E55" s="96"/>
      <c r="F55" s="96"/>
      <c r="G55" s="96"/>
      <c r="H55" s="40">
        <f>ESTUDIANTES!E55</f>
        <v>0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</row>
    <row r="56" spans="1:260" s="5" customFormat="1" x14ac:dyDescent="0.35">
      <c r="A56" s="38">
        <v>52</v>
      </c>
      <c r="B56" s="39">
        <f>ESTUDIANTES!B56</f>
        <v>0</v>
      </c>
      <c r="C56" s="39">
        <f>ESTUDIANTES!C56</f>
        <v>0</v>
      </c>
      <c r="D56" s="96">
        <f>ESTUDIANTES!D56</f>
        <v>0</v>
      </c>
      <c r="E56" s="96"/>
      <c r="F56" s="96"/>
      <c r="G56" s="96"/>
      <c r="H56" s="40">
        <f>ESTUDIANTES!E56</f>
        <v>0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</row>
    <row r="57" spans="1:260" s="5" customFormat="1" x14ac:dyDescent="0.35">
      <c r="A57" s="38">
        <v>53</v>
      </c>
      <c r="B57" s="39">
        <f>ESTUDIANTES!B57</f>
        <v>0</v>
      </c>
      <c r="C57" s="39">
        <f>ESTUDIANTES!C57</f>
        <v>0</v>
      </c>
      <c r="D57" s="96">
        <f>ESTUDIANTES!D57</f>
        <v>0</v>
      </c>
      <c r="E57" s="96"/>
      <c r="F57" s="96"/>
      <c r="G57" s="96"/>
      <c r="H57" s="40">
        <f>ESTUDIANTES!E57</f>
        <v>0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</row>
    <row r="58" spans="1:260" s="5" customFormat="1" x14ac:dyDescent="0.35">
      <c r="A58" s="38">
        <v>54</v>
      </c>
      <c r="B58" s="39">
        <f>ESTUDIANTES!B58</f>
        <v>0</v>
      </c>
      <c r="C58" s="39">
        <f>ESTUDIANTES!C58</f>
        <v>0</v>
      </c>
      <c r="D58" s="96">
        <f>ESTUDIANTES!D58</f>
        <v>0</v>
      </c>
      <c r="E58" s="96"/>
      <c r="F58" s="96"/>
      <c r="G58" s="96"/>
      <c r="H58" s="40">
        <f>ESTUDIANTES!E58</f>
        <v>0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</row>
    <row r="59" spans="1:260" s="5" customFormat="1" x14ac:dyDescent="0.35">
      <c r="A59" s="38">
        <v>55</v>
      </c>
      <c r="B59" s="39">
        <f>ESTUDIANTES!B59</f>
        <v>0</v>
      </c>
      <c r="C59" s="39">
        <f>ESTUDIANTES!C59</f>
        <v>0</v>
      </c>
      <c r="D59" s="96">
        <f>ESTUDIANTES!D59</f>
        <v>0</v>
      </c>
      <c r="E59" s="96"/>
      <c r="F59" s="96"/>
      <c r="G59" s="96"/>
      <c r="H59" s="40">
        <f>ESTUDIANTES!E59</f>
        <v>0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</row>
    <row r="60" spans="1:260" s="20" customFormat="1" x14ac:dyDescent="0.35">
      <c r="A60" s="35">
        <v>56</v>
      </c>
      <c r="B60" s="36">
        <f>ESTUDIANTES!B60</f>
        <v>0</v>
      </c>
      <c r="C60" s="36">
        <f>ESTUDIANTES!C60</f>
        <v>0</v>
      </c>
      <c r="D60" s="95">
        <f>ESTUDIANTES!D60</f>
        <v>0</v>
      </c>
      <c r="E60" s="95"/>
      <c r="F60" s="95"/>
      <c r="G60" s="95"/>
      <c r="H60" s="37">
        <f>ESTUDIANTES!E60</f>
        <v>0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</row>
    <row r="61" spans="1:260" s="5" customFormat="1" x14ac:dyDescent="0.35">
      <c r="A61" s="38">
        <v>57</v>
      </c>
      <c r="B61" s="39">
        <f>ESTUDIANTES!B61</f>
        <v>0</v>
      </c>
      <c r="C61" s="39">
        <f>ESTUDIANTES!C61</f>
        <v>0</v>
      </c>
      <c r="D61" s="96">
        <f>ESTUDIANTES!D61</f>
        <v>0</v>
      </c>
      <c r="E61" s="96"/>
      <c r="F61" s="96"/>
      <c r="G61" s="96"/>
      <c r="H61" s="40">
        <f>ESTUDIANTES!E61</f>
        <v>0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</row>
    <row r="62" spans="1:260" s="5" customFormat="1" x14ac:dyDescent="0.35">
      <c r="A62" s="38">
        <v>58</v>
      </c>
      <c r="B62" s="39">
        <f>ESTUDIANTES!B62</f>
        <v>0</v>
      </c>
      <c r="C62" s="39">
        <f>ESTUDIANTES!C62</f>
        <v>0</v>
      </c>
      <c r="D62" s="96">
        <f>ESTUDIANTES!D62</f>
        <v>0</v>
      </c>
      <c r="E62" s="96"/>
      <c r="F62" s="96"/>
      <c r="G62" s="96"/>
      <c r="H62" s="40">
        <f>ESTUDIANTES!E62</f>
        <v>0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</row>
    <row r="63" spans="1:260" s="5" customFormat="1" x14ac:dyDescent="0.35">
      <c r="A63" s="38">
        <v>59</v>
      </c>
      <c r="B63" s="39">
        <f>ESTUDIANTES!B63</f>
        <v>0</v>
      </c>
      <c r="C63" s="39">
        <f>ESTUDIANTES!C63</f>
        <v>0</v>
      </c>
      <c r="D63" s="96">
        <f>ESTUDIANTES!D63</f>
        <v>0</v>
      </c>
      <c r="E63" s="96"/>
      <c r="F63" s="96"/>
      <c r="G63" s="96"/>
      <c r="H63" s="40">
        <f>ESTUDIANTES!E63</f>
        <v>0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</row>
    <row r="64" spans="1:260" s="5" customFormat="1" x14ac:dyDescent="0.35">
      <c r="A64" s="38">
        <v>60</v>
      </c>
      <c r="B64" s="39">
        <f>ESTUDIANTES!B64</f>
        <v>0</v>
      </c>
      <c r="C64" s="39">
        <f>ESTUDIANTES!C64</f>
        <v>0</v>
      </c>
      <c r="D64" s="96">
        <f>ESTUDIANTES!D64</f>
        <v>0</v>
      </c>
      <c r="E64" s="96"/>
      <c r="F64" s="96"/>
      <c r="G64" s="96"/>
      <c r="H64" s="40">
        <f>ESTUDIANTES!E64</f>
        <v>0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</row>
    <row r="65" spans="1:260" s="5" customFormat="1" x14ac:dyDescent="0.35">
      <c r="A65" s="38">
        <v>61</v>
      </c>
      <c r="B65" s="39">
        <f>ESTUDIANTES!B65</f>
        <v>0</v>
      </c>
      <c r="C65" s="39">
        <f>ESTUDIANTES!C65</f>
        <v>0</v>
      </c>
      <c r="D65" s="96">
        <f>ESTUDIANTES!D65</f>
        <v>0</v>
      </c>
      <c r="E65" s="96"/>
      <c r="F65" s="96"/>
      <c r="G65" s="96"/>
      <c r="H65" s="40">
        <f>ESTUDIANTES!E65</f>
        <v>0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</row>
    <row r="66" spans="1:260" s="20" customFormat="1" x14ac:dyDescent="0.35">
      <c r="A66" s="35">
        <v>62</v>
      </c>
      <c r="B66" s="36">
        <f>ESTUDIANTES!B66</f>
        <v>0</v>
      </c>
      <c r="C66" s="36">
        <f>ESTUDIANTES!C66</f>
        <v>0</v>
      </c>
      <c r="D66" s="95">
        <f>ESTUDIANTES!D66</f>
        <v>0</v>
      </c>
      <c r="E66" s="95"/>
      <c r="F66" s="95"/>
      <c r="G66" s="95"/>
      <c r="H66" s="37">
        <f>ESTUDIANTES!E66</f>
        <v>0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</row>
    <row r="67" spans="1:260" s="5" customFormat="1" x14ac:dyDescent="0.35">
      <c r="A67" s="38">
        <v>63</v>
      </c>
      <c r="B67" s="39">
        <f>ESTUDIANTES!B67</f>
        <v>0</v>
      </c>
      <c r="C67" s="39">
        <f>ESTUDIANTES!C67</f>
        <v>0</v>
      </c>
      <c r="D67" s="96">
        <f>ESTUDIANTES!D67</f>
        <v>0</v>
      </c>
      <c r="E67" s="96"/>
      <c r="F67" s="96"/>
      <c r="G67" s="96"/>
      <c r="H67" s="40">
        <f>ESTUDIANTES!E67</f>
        <v>0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</row>
    <row r="68" spans="1:260" s="5" customFormat="1" x14ac:dyDescent="0.35">
      <c r="A68" s="38">
        <v>64</v>
      </c>
      <c r="B68" s="39">
        <f>ESTUDIANTES!B68</f>
        <v>0</v>
      </c>
      <c r="C68" s="39">
        <f>ESTUDIANTES!C68</f>
        <v>0</v>
      </c>
      <c r="D68" s="96">
        <f>ESTUDIANTES!D68</f>
        <v>0</v>
      </c>
      <c r="E68" s="96"/>
      <c r="F68" s="96"/>
      <c r="G68" s="96"/>
      <c r="H68" s="40">
        <f>ESTUDIANTES!E68</f>
        <v>0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</row>
    <row r="69" spans="1:260" s="5" customFormat="1" x14ac:dyDescent="0.35">
      <c r="A69" s="38">
        <v>65</v>
      </c>
      <c r="B69" s="39">
        <f>ESTUDIANTES!B69</f>
        <v>0</v>
      </c>
      <c r="C69" s="39">
        <f>ESTUDIANTES!C69</f>
        <v>0</v>
      </c>
      <c r="D69" s="96">
        <f>ESTUDIANTES!D69</f>
        <v>0</v>
      </c>
      <c r="E69" s="96"/>
      <c r="F69" s="96"/>
      <c r="G69" s="96"/>
      <c r="H69" s="40">
        <f>ESTUDIANTES!E69</f>
        <v>0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</row>
    <row r="70" spans="1:260" s="5" customFormat="1" x14ac:dyDescent="0.35">
      <c r="A70" s="38">
        <v>66</v>
      </c>
      <c r="B70" s="39">
        <f>ESTUDIANTES!B70</f>
        <v>0</v>
      </c>
      <c r="C70" s="39">
        <f>ESTUDIANTES!C70</f>
        <v>0</v>
      </c>
      <c r="D70" s="96">
        <f>ESTUDIANTES!D70</f>
        <v>0</v>
      </c>
      <c r="E70" s="96"/>
      <c r="F70" s="96"/>
      <c r="G70" s="96"/>
      <c r="H70" s="40">
        <f>ESTUDIANTES!E70</f>
        <v>0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</row>
    <row r="71" spans="1:260" s="5" customFormat="1" x14ac:dyDescent="0.35">
      <c r="A71" s="38">
        <v>67</v>
      </c>
      <c r="B71" s="39">
        <f>ESTUDIANTES!B71</f>
        <v>0</v>
      </c>
      <c r="C71" s="39">
        <f>ESTUDIANTES!C71</f>
        <v>0</v>
      </c>
      <c r="D71" s="96">
        <f>ESTUDIANTES!D71</f>
        <v>0</v>
      </c>
      <c r="E71" s="96"/>
      <c r="F71" s="96"/>
      <c r="G71" s="96"/>
      <c r="H71" s="40">
        <f>ESTUDIANTES!E71</f>
        <v>0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</row>
    <row r="72" spans="1:260" s="5" customFormat="1" x14ac:dyDescent="0.35">
      <c r="A72" s="38">
        <v>68</v>
      </c>
      <c r="B72" s="39">
        <f>ESTUDIANTES!B72</f>
        <v>0</v>
      </c>
      <c r="C72" s="39">
        <f>ESTUDIANTES!C72</f>
        <v>0</v>
      </c>
      <c r="D72" s="96">
        <f>ESTUDIANTES!D72</f>
        <v>0</v>
      </c>
      <c r="E72" s="96"/>
      <c r="F72" s="96"/>
      <c r="G72" s="96"/>
      <c r="H72" s="40">
        <f>ESTUDIANTES!E72</f>
        <v>0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</row>
    <row r="73" spans="1:260" s="5" customFormat="1" x14ac:dyDescent="0.35">
      <c r="A73" s="38">
        <v>69</v>
      </c>
      <c r="B73" s="39">
        <f>ESTUDIANTES!B73</f>
        <v>0</v>
      </c>
      <c r="C73" s="39">
        <f>ESTUDIANTES!C73</f>
        <v>0</v>
      </c>
      <c r="D73" s="96">
        <f>ESTUDIANTES!D73</f>
        <v>0</v>
      </c>
      <c r="E73" s="96"/>
      <c r="F73" s="96"/>
      <c r="G73" s="96"/>
      <c r="H73" s="40">
        <f>ESTUDIANTES!E73</f>
        <v>0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</row>
    <row r="74" spans="1:260" s="5" customFormat="1" x14ac:dyDescent="0.35">
      <c r="A74" s="38">
        <v>70</v>
      </c>
      <c r="B74" s="39">
        <f>ESTUDIANTES!B74</f>
        <v>0</v>
      </c>
      <c r="C74" s="39">
        <f>ESTUDIANTES!C74</f>
        <v>0</v>
      </c>
      <c r="D74" s="96">
        <f>ESTUDIANTES!D74</f>
        <v>0</v>
      </c>
      <c r="E74" s="96"/>
      <c r="F74" s="96"/>
      <c r="G74" s="96"/>
      <c r="H74" s="40">
        <f>ESTUDIANTES!E74</f>
        <v>0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</row>
    <row r="75" spans="1:260" s="5" customFormat="1" x14ac:dyDescent="0.35">
      <c r="A75" s="38">
        <v>71</v>
      </c>
      <c r="B75" s="39">
        <f>ESTUDIANTES!B75</f>
        <v>0</v>
      </c>
      <c r="C75" s="39">
        <f>ESTUDIANTES!C75</f>
        <v>0</v>
      </c>
      <c r="D75" s="96">
        <f>ESTUDIANTES!D75</f>
        <v>0</v>
      </c>
      <c r="E75" s="96"/>
      <c r="F75" s="96"/>
      <c r="G75" s="96"/>
      <c r="H75" s="40">
        <f>ESTUDIANTES!E75</f>
        <v>0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</row>
    <row r="76" spans="1:260" s="5" customFormat="1" x14ac:dyDescent="0.35">
      <c r="A76" s="38">
        <v>72</v>
      </c>
      <c r="B76" s="39">
        <f>ESTUDIANTES!B76</f>
        <v>0</v>
      </c>
      <c r="C76" s="39">
        <f>ESTUDIANTES!C76</f>
        <v>0</v>
      </c>
      <c r="D76" s="96">
        <f>ESTUDIANTES!D76</f>
        <v>0</v>
      </c>
      <c r="E76" s="96"/>
      <c r="F76" s="96"/>
      <c r="G76" s="96"/>
      <c r="H76" s="40">
        <f>ESTUDIANTES!E76</f>
        <v>0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</row>
    <row r="77" spans="1:260" s="5" customFormat="1" x14ac:dyDescent="0.35">
      <c r="A77" s="38">
        <v>73</v>
      </c>
      <c r="B77" s="39">
        <f>ESTUDIANTES!B77</f>
        <v>0</v>
      </c>
      <c r="C77" s="39">
        <f>ESTUDIANTES!C77</f>
        <v>0</v>
      </c>
      <c r="D77" s="96">
        <f>ESTUDIANTES!D77</f>
        <v>0</v>
      </c>
      <c r="E77" s="96"/>
      <c r="F77" s="96"/>
      <c r="G77" s="96"/>
      <c r="H77" s="40">
        <f>ESTUDIANTES!E77</f>
        <v>0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</row>
    <row r="78" spans="1:260" s="5" customFormat="1" x14ac:dyDescent="0.35">
      <c r="A78" s="38">
        <v>74</v>
      </c>
      <c r="B78" s="39">
        <f>ESTUDIANTES!B78</f>
        <v>0</v>
      </c>
      <c r="C78" s="39">
        <f>ESTUDIANTES!C78</f>
        <v>0</v>
      </c>
      <c r="D78" s="96">
        <f>ESTUDIANTES!D78</f>
        <v>0</v>
      </c>
      <c r="E78" s="96"/>
      <c r="F78" s="96"/>
      <c r="G78" s="96"/>
      <c r="H78" s="40">
        <f>ESTUDIANTES!E78</f>
        <v>0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</row>
    <row r="79" spans="1:260" s="20" customFormat="1" x14ac:dyDescent="0.35">
      <c r="A79" s="35">
        <v>75</v>
      </c>
      <c r="B79" s="36">
        <f>ESTUDIANTES!B79</f>
        <v>0</v>
      </c>
      <c r="C79" s="36">
        <f>ESTUDIANTES!C79</f>
        <v>0</v>
      </c>
      <c r="D79" s="95">
        <f>ESTUDIANTES!D79</f>
        <v>0</v>
      </c>
      <c r="E79" s="95"/>
      <c r="F79" s="95"/>
      <c r="G79" s="95"/>
      <c r="H79" s="37">
        <f>ESTUDIANTES!E79</f>
        <v>0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</row>
    <row r="80" spans="1:260" s="5" customFormat="1" x14ac:dyDescent="0.35">
      <c r="A80" s="38">
        <v>76</v>
      </c>
      <c r="B80" s="39">
        <f>ESTUDIANTES!B80</f>
        <v>0</v>
      </c>
      <c r="C80" s="39">
        <f>ESTUDIANTES!C80</f>
        <v>0</v>
      </c>
      <c r="D80" s="96">
        <f>ESTUDIANTES!D80</f>
        <v>0</v>
      </c>
      <c r="E80" s="96"/>
      <c r="F80" s="96"/>
      <c r="G80" s="96"/>
      <c r="H80" s="40">
        <f>ESTUDIANTES!E80</f>
        <v>0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</row>
    <row r="81" spans="1:260" s="5" customFormat="1" x14ac:dyDescent="0.35">
      <c r="A81" s="38">
        <v>77</v>
      </c>
      <c r="B81" s="39">
        <f>ESTUDIANTES!B81</f>
        <v>0</v>
      </c>
      <c r="C81" s="39">
        <f>ESTUDIANTES!C81</f>
        <v>0</v>
      </c>
      <c r="D81" s="96">
        <f>ESTUDIANTES!D81</f>
        <v>0</v>
      </c>
      <c r="E81" s="96"/>
      <c r="F81" s="96"/>
      <c r="G81" s="96"/>
      <c r="H81" s="40">
        <f>ESTUDIANTES!E81</f>
        <v>0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</row>
    <row r="82" spans="1:260" s="5" customFormat="1" x14ac:dyDescent="0.35">
      <c r="A82" s="38">
        <v>78</v>
      </c>
      <c r="B82" s="39">
        <f>ESTUDIANTES!B82</f>
        <v>0</v>
      </c>
      <c r="C82" s="39">
        <f>ESTUDIANTES!C82</f>
        <v>0</v>
      </c>
      <c r="D82" s="96">
        <f>ESTUDIANTES!D82</f>
        <v>0</v>
      </c>
      <c r="E82" s="96"/>
      <c r="F82" s="96"/>
      <c r="G82" s="96"/>
      <c r="H82" s="40">
        <f>ESTUDIANTES!E82</f>
        <v>0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</row>
    <row r="83" spans="1:260" s="5" customFormat="1" x14ac:dyDescent="0.35">
      <c r="A83" s="38">
        <v>79</v>
      </c>
      <c r="B83" s="39">
        <f>ESTUDIANTES!B83</f>
        <v>0</v>
      </c>
      <c r="C83" s="39">
        <f>ESTUDIANTES!C83</f>
        <v>0</v>
      </c>
      <c r="D83" s="96">
        <f>ESTUDIANTES!D83</f>
        <v>0</v>
      </c>
      <c r="E83" s="96"/>
      <c r="F83" s="96"/>
      <c r="G83" s="96"/>
      <c r="H83" s="40">
        <f>ESTUDIANTES!E83</f>
        <v>0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</row>
    <row r="84" spans="1:260" s="5" customFormat="1" x14ac:dyDescent="0.35">
      <c r="A84" s="38">
        <v>80</v>
      </c>
      <c r="B84" s="39">
        <f>ESTUDIANTES!B84</f>
        <v>0</v>
      </c>
      <c r="C84" s="39">
        <f>ESTUDIANTES!C84</f>
        <v>0</v>
      </c>
      <c r="D84" s="96">
        <f>ESTUDIANTES!D84</f>
        <v>0</v>
      </c>
      <c r="E84" s="96"/>
      <c r="F84" s="96"/>
      <c r="G84" s="96"/>
      <c r="H84" s="40">
        <f>ESTUDIANTES!E84</f>
        <v>0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</row>
    <row r="85" spans="1:260" s="5" customFormat="1" x14ac:dyDescent="0.35">
      <c r="A85" s="38">
        <v>81</v>
      </c>
      <c r="B85" s="39">
        <f>ESTUDIANTES!B85</f>
        <v>0</v>
      </c>
      <c r="C85" s="39">
        <f>ESTUDIANTES!C85</f>
        <v>0</v>
      </c>
      <c r="D85" s="96">
        <f>ESTUDIANTES!D85</f>
        <v>0</v>
      </c>
      <c r="E85" s="96"/>
      <c r="F85" s="96"/>
      <c r="G85" s="96"/>
      <c r="H85" s="40">
        <f>ESTUDIANTES!E85</f>
        <v>0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</row>
    <row r="86" spans="1:260" s="5" customFormat="1" x14ac:dyDescent="0.35">
      <c r="A86" s="38">
        <v>82</v>
      </c>
      <c r="B86" s="39">
        <f>ESTUDIANTES!B86</f>
        <v>0</v>
      </c>
      <c r="C86" s="39">
        <f>ESTUDIANTES!C86</f>
        <v>0</v>
      </c>
      <c r="D86" s="96">
        <f>ESTUDIANTES!D86</f>
        <v>0</v>
      </c>
      <c r="E86" s="96"/>
      <c r="F86" s="96"/>
      <c r="G86" s="96"/>
      <c r="H86" s="40">
        <f>ESTUDIANTES!E86</f>
        <v>0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</row>
    <row r="87" spans="1:260" s="5" customFormat="1" x14ac:dyDescent="0.35">
      <c r="A87" s="38">
        <v>83</v>
      </c>
      <c r="B87" s="39">
        <f>ESTUDIANTES!B87</f>
        <v>0</v>
      </c>
      <c r="C87" s="39">
        <f>ESTUDIANTES!C87</f>
        <v>0</v>
      </c>
      <c r="D87" s="96">
        <f>ESTUDIANTES!D87</f>
        <v>0</v>
      </c>
      <c r="E87" s="96"/>
      <c r="F87" s="96"/>
      <c r="G87" s="96"/>
      <c r="H87" s="40">
        <f>ESTUDIANTES!E87</f>
        <v>0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</row>
    <row r="88" spans="1:260" s="5" customFormat="1" x14ac:dyDescent="0.35">
      <c r="A88" s="38">
        <v>84</v>
      </c>
      <c r="B88" s="39">
        <f>ESTUDIANTES!B88</f>
        <v>0</v>
      </c>
      <c r="C88" s="39">
        <f>ESTUDIANTES!C88</f>
        <v>0</v>
      </c>
      <c r="D88" s="96">
        <f>ESTUDIANTES!D88</f>
        <v>0</v>
      </c>
      <c r="E88" s="96"/>
      <c r="F88" s="96"/>
      <c r="G88" s="96"/>
      <c r="H88" s="40">
        <f>ESTUDIANTES!E88</f>
        <v>0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</row>
    <row r="89" spans="1:260" s="5" customFormat="1" x14ac:dyDescent="0.35">
      <c r="A89" s="38">
        <v>85</v>
      </c>
      <c r="B89" s="39">
        <f>ESTUDIANTES!B89</f>
        <v>0</v>
      </c>
      <c r="C89" s="39">
        <f>ESTUDIANTES!C89</f>
        <v>0</v>
      </c>
      <c r="D89" s="96">
        <f>ESTUDIANTES!D89</f>
        <v>0</v>
      </c>
      <c r="E89" s="96"/>
      <c r="F89" s="96"/>
      <c r="G89" s="96"/>
      <c r="H89" s="40">
        <f>ESTUDIANTES!E89</f>
        <v>0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</row>
    <row r="90" spans="1:260" s="5" customFormat="1" x14ac:dyDescent="0.35">
      <c r="A90" s="38">
        <v>86</v>
      </c>
      <c r="B90" s="39">
        <f>ESTUDIANTES!B90</f>
        <v>0</v>
      </c>
      <c r="C90" s="39">
        <f>ESTUDIANTES!C90</f>
        <v>0</v>
      </c>
      <c r="D90" s="96">
        <f>ESTUDIANTES!D90</f>
        <v>0</v>
      </c>
      <c r="E90" s="96"/>
      <c r="F90" s="96"/>
      <c r="G90" s="96"/>
      <c r="H90" s="40">
        <f>ESTUDIANTES!E90</f>
        <v>0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</row>
    <row r="91" spans="1:260" s="5" customFormat="1" x14ac:dyDescent="0.35">
      <c r="A91" s="38">
        <v>87</v>
      </c>
      <c r="B91" s="39">
        <f>ESTUDIANTES!B91</f>
        <v>0</v>
      </c>
      <c r="C91" s="39">
        <f>ESTUDIANTES!C91</f>
        <v>0</v>
      </c>
      <c r="D91" s="96">
        <f>ESTUDIANTES!D91</f>
        <v>0</v>
      </c>
      <c r="E91" s="96"/>
      <c r="F91" s="96"/>
      <c r="G91" s="96"/>
      <c r="H91" s="40">
        <f>ESTUDIANTES!E91</f>
        <v>0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</row>
    <row r="92" spans="1:260" s="5" customFormat="1" x14ac:dyDescent="0.35">
      <c r="A92" s="38">
        <v>88</v>
      </c>
      <c r="B92" s="39">
        <f>ESTUDIANTES!B92</f>
        <v>0</v>
      </c>
      <c r="C92" s="39">
        <f>ESTUDIANTES!C92</f>
        <v>0</v>
      </c>
      <c r="D92" s="96">
        <f>ESTUDIANTES!D92</f>
        <v>0</v>
      </c>
      <c r="E92" s="96"/>
      <c r="F92" s="96"/>
      <c r="G92" s="96"/>
      <c r="H92" s="40">
        <f>ESTUDIANTES!E92</f>
        <v>0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</row>
    <row r="93" spans="1:260" s="5" customFormat="1" x14ac:dyDescent="0.35">
      <c r="A93" s="38">
        <v>89</v>
      </c>
      <c r="B93" s="39">
        <f>ESTUDIANTES!B93</f>
        <v>0</v>
      </c>
      <c r="C93" s="39">
        <f>ESTUDIANTES!C93</f>
        <v>0</v>
      </c>
      <c r="D93" s="96">
        <f>ESTUDIANTES!D93</f>
        <v>0</v>
      </c>
      <c r="E93" s="96"/>
      <c r="F93" s="96"/>
      <c r="G93" s="96"/>
      <c r="H93" s="40">
        <f>ESTUDIANTES!E93</f>
        <v>0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</row>
    <row r="94" spans="1:260" s="5" customFormat="1" x14ac:dyDescent="0.35">
      <c r="A94" s="38">
        <v>90</v>
      </c>
      <c r="B94" s="39">
        <f>ESTUDIANTES!B94</f>
        <v>0</v>
      </c>
      <c r="C94" s="39">
        <f>ESTUDIANTES!C94</f>
        <v>0</v>
      </c>
      <c r="D94" s="96">
        <f>ESTUDIANTES!D94</f>
        <v>0</v>
      </c>
      <c r="E94" s="96"/>
      <c r="F94" s="96"/>
      <c r="G94" s="96"/>
      <c r="H94" s="40">
        <f>ESTUDIANTES!E94</f>
        <v>0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</row>
    <row r="95" spans="1:260" s="5" customFormat="1" x14ac:dyDescent="0.35">
      <c r="A95" s="38">
        <v>91</v>
      </c>
      <c r="B95" s="39">
        <f>ESTUDIANTES!B95</f>
        <v>0</v>
      </c>
      <c r="C95" s="39">
        <f>ESTUDIANTES!C95</f>
        <v>0</v>
      </c>
      <c r="D95" s="96">
        <f>ESTUDIANTES!D95</f>
        <v>0</v>
      </c>
      <c r="E95" s="96"/>
      <c r="F95" s="96"/>
      <c r="G95" s="96"/>
      <c r="H95" s="40">
        <f>ESTUDIANTES!E95</f>
        <v>0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</row>
    <row r="96" spans="1:260" s="5" customFormat="1" x14ac:dyDescent="0.35">
      <c r="A96" s="38">
        <v>92</v>
      </c>
      <c r="B96" s="39">
        <f>ESTUDIANTES!B96</f>
        <v>0</v>
      </c>
      <c r="C96" s="39">
        <f>ESTUDIANTES!C96</f>
        <v>0</v>
      </c>
      <c r="D96" s="96">
        <f>ESTUDIANTES!D96</f>
        <v>0</v>
      </c>
      <c r="E96" s="96"/>
      <c r="F96" s="96"/>
      <c r="G96" s="96"/>
      <c r="H96" s="40">
        <f>ESTUDIANTES!E96</f>
        <v>0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</row>
    <row r="97" spans="1:260" s="20" customFormat="1" x14ac:dyDescent="0.35">
      <c r="A97" s="35">
        <v>93</v>
      </c>
      <c r="B97" s="36">
        <f>ESTUDIANTES!B97</f>
        <v>0</v>
      </c>
      <c r="C97" s="36">
        <f>ESTUDIANTES!C97</f>
        <v>0</v>
      </c>
      <c r="D97" s="95">
        <f>ESTUDIANTES!D97</f>
        <v>0</v>
      </c>
      <c r="E97" s="95"/>
      <c r="F97" s="95"/>
      <c r="G97" s="95"/>
      <c r="H97" s="37">
        <f>ESTUDIANTES!E97</f>
        <v>0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</row>
    <row r="98" spans="1:260" s="5" customFormat="1" x14ac:dyDescent="0.35">
      <c r="A98" s="38">
        <v>94</v>
      </c>
      <c r="B98" s="39">
        <f>ESTUDIANTES!B98</f>
        <v>0</v>
      </c>
      <c r="C98" s="39">
        <f>ESTUDIANTES!C98</f>
        <v>0</v>
      </c>
      <c r="D98" s="96">
        <f>ESTUDIANTES!D98</f>
        <v>0</v>
      </c>
      <c r="E98" s="96"/>
      <c r="F98" s="96"/>
      <c r="G98" s="96"/>
      <c r="H98" s="40">
        <f>ESTUDIANTES!E98</f>
        <v>0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</row>
    <row r="99" spans="1:260" s="5" customFormat="1" x14ac:dyDescent="0.35">
      <c r="A99" s="38">
        <v>95</v>
      </c>
      <c r="B99" s="39">
        <f>ESTUDIANTES!B99</f>
        <v>0</v>
      </c>
      <c r="C99" s="39">
        <f>ESTUDIANTES!C99</f>
        <v>0</v>
      </c>
      <c r="D99" s="96">
        <f>ESTUDIANTES!D99</f>
        <v>0</v>
      </c>
      <c r="E99" s="96"/>
      <c r="F99" s="96"/>
      <c r="G99" s="96"/>
      <c r="H99" s="40">
        <f>ESTUDIANTES!E99</f>
        <v>0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</row>
    <row r="100" spans="1:260" s="5" customFormat="1" x14ac:dyDescent="0.35">
      <c r="A100" s="38">
        <v>96</v>
      </c>
      <c r="B100" s="39">
        <f>ESTUDIANTES!B100</f>
        <v>0</v>
      </c>
      <c r="C100" s="39">
        <f>ESTUDIANTES!C100</f>
        <v>0</v>
      </c>
      <c r="D100" s="96">
        <f>ESTUDIANTES!D100</f>
        <v>0</v>
      </c>
      <c r="E100" s="96"/>
      <c r="F100" s="96"/>
      <c r="G100" s="96"/>
      <c r="H100" s="40">
        <f>ESTUDIANTES!E100</f>
        <v>0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</row>
    <row r="101" spans="1:260" s="5" customFormat="1" x14ac:dyDescent="0.35">
      <c r="A101" s="38">
        <v>97</v>
      </c>
      <c r="B101" s="39">
        <f>ESTUDIANTES!B101</f>
        <v>0</v>
      </c>
      <c r="C101" s="39">
        <f>ESTUDIANTES!C101</f>
        <v>0</v>
      </c>
      <c r="D101" s="96">
        <f>ESTUDIANTES!D101</f>
        <v>0</v>
      </c>
      <c r="E101" s="96"/>
      <c r="F101" s="96"/>
      <c r="G101" s="96"/>
      <c r="H101" s="40">
        <f>ESTUDIANTES!E101</f>
        <v>0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</row>
    <row r="102" spans="1:260" s="5" customFormat="1" x14ac:dyDescent="0.35">
      <c r="A102" s="38">
        <v>98</v>
      </c>
      <c r="B102" s="39">
        <f>ESTUDIANTES!B102</f>
        <v>0</v>
      </c>
      <c r="C102" s="39">
        <f>ESTUDIANTES!C102</f>
        <v>0</v>
      </c>
      <c r="D102" s="96">
        <f>ESTUDIANTES!D102</f>
        <v>0</v>
      </c>
      <c r="E102" s="96"/>
      <c r="F102" s="96"/>
      <c r="G102" s="96"/>
      <c r="H102" s="40">
        <f>ESTUDIANTES!E102</f>
        <v>0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</row>
    <row r="103" spans="1:260" s="5" customFormat="1" x14ac:dyDescent="0.35">
      <c r="A103" s="38">
        <v>99</v>
      </c>
      <c r="B103" s="39">
        <f>ESTUDIANTES!B103</f>
        <v>0</v>
      </c>
      <c r="C103" s="39">
        <f>ESTUDIANTES!C103</f>
        <v>0</v>
      </c>
      <c r="D103" s="96">
        <f>ESTUDIANTES!D103</f>
        <v>0</v>
      </c>
      <c r="E103" s="96"/>
      <c r="F103" s="96"/>
      <c r="G103" s="96"/>
      <c r="H103" s="40">
        <f>ESTUDIANTES!E103</f>
        <v>0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</row>
    <row r="104" spans="1:260" s="5" customFormat="1" x14ac:dyDescent="0.35">
      <c r="A104" s="38">
        <v>100</v>
      </c>
      <c r="B104" s="39">
        <f>ESTUDIANTES!B104</f>
        <v>0</v>
      </c>
      <c r="C104" s="39">
        <f>ESTUDIANTES!C104</f>
        <v>0</v>
      </c>
      <c r="D104" s="96">
        <f>ESTUDIANTES!D104</f>
        <v>0</v>
      </c>
      <c r="E104" s="96"/>
      <c r="F104" s="96"/>
      <c r="G104" s="96"/>
      <c r="H104" s="40">
        <f>ESTUDIANTES!E104</f>
        <v>0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</row>
    <row r="105" spans="1:260" s="5" customFormat="1" x14ac:dyDescent="0.35">
      <c r="A105" s="38">
        <v>101</v>
      </c>
      <c r="B105" s="39">
        <f>ESTUDIANTES!B105</f>
        <v>0</v>
      </c>
      <c r="C105" s="39">
        <f>ESTUDIANTES!C105</f>
        <v>0</v>
      </c>
      <c r="D105" s="96">
        <f>ESTUDIANTES!D105</f>
        <v>0</v>
      </c>
      <c r="E105" s="96"/>
      <c r="F105" s="96"/>
      <c r="G105" s="96"/>
      <c r="H105" s="40">
        <f>ESTUDIANTES!E105</f>
        <v>0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</row>
    <row r="106" spans="1:260" s="5" customFormat="1" x14ac:dyDescent="0.35">
      <c r="A106" s="38">
        <v>102</v>
      </c>
      <c r="B106" s="39">
        <f>ESTUDIANTES!B106</f>
        <v>0</v>
      </c>
      <c r="C106" s="39">
        <f>ESTUDIANTES!C106</f>
        <v>0</v>
      </c>
      <c r="D106" s="96">
        <f>ESTUDIANTES!D106</f>
        <v>0</v>
      </c>
      <c r="E106" s="96"/>
      <c r="F106" s="96"/>
      <c r="G106" s="96"/>
      <c r="H106" s="40">
        <f>ESTUDIANTES!E106</f>
        <v>0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</row>
    <row r="107" spans="1:260" s="5" customFormat="1" x14ac:dyDescent="0.35">
      <c r="A107" s="38">
        <v>103</v>
      </c>
      <c r="B107" s="39">
        <f>ESTUDIANTES!B107</f>
        <v>0</v>
      </c>
      <c r="C107" s="39">
        <f>ESTUDIANTES!C107</f>
        <v>0</v>
      </c>
      <c r="D107" s="96">
        <f>ESTUDIANTES!D107</f>
        <v>0</v>
      </c>
      <c r="E107" s="96"/>
      <c r="F107" s="96"/>
      <c r="G107" s="96"/>
      <c r="H107" s="40">
        <f>ESTUDIANTES!E107</f>
        <v>0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</row>
    <row r="108" spans="1:260" s="5" customFormat="1" x14ac:dyDescent="0.35">
      <c r="A108" s="38">
        <v>104</v>
      </c>
      <c r="B108" s="39">
        <f>ESTUDIANTES!B108</f>
        <v>0</v>
      </c>
      <c r="C108" s="39">
        <f>ESTUDIANTES!C108</f>
        <v>0</v>
      </c>
      <c r="D108" s="96">
        <f>ESTUDIANTES!D108</f>
        <v>0</v>
      </c>
      <c r="E108" s="96"/>
      <c r="F108" s="96"/>
      <c r="G108" s="96"/>
      <c r="H108" s="40">
        <f>ESTUDIANTES!E108</f>
        <v>0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</row>
    <row r="109" spans="1:260" s="5" customFormat="1" x14ac:dyDescent="0.35">
      <c r="A109" s="38">
        <v>105</v>
      </c>
      <c r="B109" s="39">
        <f>ESTUDIANTES!B109</f>
        <v>0</v>
      </c>
      <c r="C109" s="39">
        <f>ESTUDIANTES!C109</f>
        <v>0</v>
      </c>
      <c r="D109" s="96">
        <f>ESTUDIANTES!D109</f>
        <v>0</v>
      </c>
      <c r="E109" s="96"/>
      <c r="F109" s="96"/>
      <c r="G109" s="96"/>
      <c r="H109" s="40">
        <f>ESTUDIANTES!E109</f>
        <v>0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</row>
    <row r="110" spans="1:260" s="5" customFormat="1" x14ac:dyDescent="0.35">
      <c r="A110" s="38">
        <v>106</v>
      </c>
      <c r="B110" s="39">
        <f>ESTUDIANTES!B110</f>
        <v>0</v>
      </c>
      <c r="C110" s="39">
        <f>ESTUDIANTES!C110</f>
        <v>0</v>
      </c>
      <c r="D110" s="96">
        <f>ESTUDIANTES!D110</f>
        <v>0</v>
      </c>
      <c r="E110" s="96"/>
      <c r="F110" s="96"/>
      <c r="G110" s="96"/>
      <c r="H110" s="40">
        <f>ESTUDIANTES!E110</f>
        <v>0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</row>
    <row r="111" spans="1:260" s="5" customFormat="1" x14ac:dyDescent="0.35">
      <c r="A111" s="38">
        <v>107</v>
      </c>
      <c r="B111" s="39">
        <f>ESTUDIANTES!B111</f>
        <v>0</v>
      </c>
      <c r="C111" s="39">
        <f>ESTUDIANTES!C111</f>
        <v>0</v>
      </c>
      <c r="D111" s="96">
        <f>ESTUDIANTES!D111</f>
        <v>0</v>
      </c>
      <c r="E111" s="96"/>
      <c r="F111" s="96"/>
      <c r="G111" s="96"/>
      <c r="H111" s="40">
        <f>ESTUDIANTES!E111</f>
        <v>0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</row>
    <row r="112" spans="1:260" s="5" customFormat="1" x14ac:dyDescent="0.35">
      <c r="A112" s="38">
        <v>108</v>
      </c>
      <c r="B112" s="39">
        <f>ESTUDIANTES!B112</f>
        <v>0</v>
      </c>
      <c r="C112" s="39">
        <f>ESTUDIANTES!C112</f>
        <v>0</v>
      </c>
      <c r="D112" s="96">
        <f>ESTUDIANTES!D112</f>
        <v>0</v>
      </c>
      <c r="E112" s="96"/>
      <c r="F112" s="96"/>
      <c r="G112" s="96"/>
      <c r="H112" s="40">
        <f>ESTUDIANTES!E112</f>
        <v>0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</row>
    <row r="113" spans="1:260" s="5" customFormat="1" x14ac:dyDescent="0.35">
      <c r="A113" s="38">
        <v>109</v>
      </c>
      <c r="B113" s="39">
        <f>ESTUDIANTES!B113</f>
        <v>0</v>
      </c>
      <c r="C113" s="39">
        <f>ESTUDIANTES!C113</f>
        <v>0</v>
      </c>
      <c r="D113" s="96">
        <f>ESTUDIANTES!D113</f>
        <v>0</v>
      </c>
      <c r="E113" s="96"/>
      <c r="F113" s="96"/>
      <c r="G113" s="96"/>
      <c r="H113" s="40">
        <f>ESTUDIANTES!E113</f>
        <v>0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</row>
    <row r="114" spans="1:260" s="5" customFormat="1" x14ac:dyDescent="0.35">
      <c r="A114" s="38">
        <v>110</v>
      </c>
      <c r="B114" s="39">
        <f>ESTUDIANTES!B114</f>
        <v>0</v>
      </c>
      <c r="C114" s="39">
        <f>ESTUDIANTES!C114</f>
        <v>0</v>
      </c>
      <c r="D114" s="96">
        <f>ESTUDIANTES!D114</f>
        <v>0</v>
      </c>
      <c r="E114" s="96"/>
      <c r="F114" s="96"/>
      <c r="G114" s="96"/>
      <c r="H114" s="40">
        <f>ESTUDIANTES!E114</f>
        <v>0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</row>
    <row r="115" spans="1:260" s="5" customFormat="1" x14ac:dyDescent="0.35">
      <c r="A115" s="38">
        <v>111</v>
      </c>
      <c r="B115" s="39">
        <f>ESTUDIANTES!B115</f>
        <v>0</v>
      </c>
      <c r="C115" s="39">
        <f>ESTUDIANTES!C115</f>
        <v>0</v>
      </c>
      <c r="D115" s="96">
        <f>ESTUDIANTES!D115</f>
        <v>0</v>
      </c>
      <c r="E115" s="96"/>
      <c r="F115" s="96"/>
      <c r="G115" s="96"/>
      <c r="H115" s="40">
        <f>ESTUDIANTES!E115</f>
        <v>0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</row>
    <row r="116" spans="1:260" s="5" customFormat="1" x14ac:dyDescent="0.35">
      <c r="A116" s="38">
        <v>112</v>
      </c>
      <c r="B116" s="39">
        <f>ESTUDIANTES!B116</f>
        <v>0</v>
      </c>
      <c r="C116" s="39">
        <f>ESTUDIANTES!C116</f>
        <v>0</v>
      </c>
      <c r="D116" s="96">
        <f>ESTUDIANTES!D116</f>
        <v>0</v>
      </c>
      <c r="E116" s="96"/>
      <c r="F116" s="96"/>
      <c r="G116" s="96"/>
      <c r="H116" s="40">
        <f>ESTUDIANTES!E116</f>
        <v>0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</row>
    <row r="117" spans="1:260" s="5" customFormat="1" x14ac:dyDescent="0.35">
      <c r="A117" s="38">
        <v>113</v>
      </c>
      <c r="B117" s="39">
        <f>ESTUDIANTES!B117</f>
        <v>0</v>
      </c>
      <c r="C117" s="39">
        <f>ESTUDIANTES!C117</f>
        <v>0</v>
      </c>
      <c r="D117" s="96">
        <f>ESTUDIANTES!D117</f>
        <v>0</v>
      </c>
      <c r="E117" s="96"/>
      <c r="F117" s="96"/>
      <c r="G117" s="96"/>
      <c r="H117" s="40">
        <f>ESTUDIANTES!E117</f>
        <v>0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</row>
    <row r="118" spans="1:260" s="5" customFormat="1" x14ac:dyDescent="0.35">
      <c r="A118" s="38">
        <v>114</v>
      </c>
      <c r="B118" s="39">
        <f>ESTUDIANTES!B118</f>
        <v>0</v>
      </c>
      <c r="C118" s="39">
        <f>ESTUDIANTES!C118</f>
        <v>0</v>
      </c>
      <c r="D118" s="96">
        <f>ESTUDIANTES!D118</f>
        <v>0</v>
      </c>
      <c r="E118" s="96"/>
      <c r="F118" s="96"/>
      <c r="G118" s="96"/>
      <c r="H118" s="40">
        <f>ESTUDIANTES!E118</f>
        <v>0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</row>
    <row r="119" spans="1:260" s="5" customFormat="1" x14ac:dyDescent="0.35">
      <c r="A119" s="38">
        <v>115</v>
      </c>
      <c r="B119" s="39">
        <f>ESTUDIANTES!B119</f>
        <v>0</v>
      </c>
      <c r="C119" s="39">
        <f>ESTUDIANTES!C119</f>
        <v>0</v>
      </c>
      <c r="D119" s="96">
        <f>ESTUDIANTES!D119</f>
        <v>0</v>
      </c>
      <c r="E119" s="96"/>
      <c r="F119" s="96"/>
      <c r="G119" s="96"/>
      <c r="H119" s="40">
        <f>ESTUDIANTES!E119</f>
        <v>0</v>
      </c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</row>
    <row r="120" spans="1:260" s="5" customFormat="1" x14ac:dyDescent="0.35">
      <c r="A120" s="38">
        <v>116</v>
      </c>
      <c r="B120" s="39">
        <f>ESTUDIANTES!B120</f>
        <v>0</v>
      </c>
      <c r="C120" s="39">
        <f>ESTUDIANTES!C120</f>
        <v>0</v>
      </c>
      <c r="D120" s="96">
        <f>ESTUDIANTES!D120</f>
        <v>0</v>
      </c>
      <c r="E120" s="96"/>
      <c r="F120" s="96"/>
      <c r="G120" s="96"/>
      <c r="H120" s="40">
        <f>ESTUDIANTES!E120</f>
        <v>0</v>
      </c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</row>
    <row r="121" spans="1:260" s="5" customFormat="1" x14ac:dyDescent="0.35">
      <c r="A121" s="38">
        <v>117</v>
      </c>
      <c r="B121" s="39">
        <f>ESTUDIANTES!B121</f>
        <v>0</v>
      </c>
      <c r="C121" s="39">
        <f>ESTUDIANTES!C121</f>
        <v>0</v>
      </c>
      <c r="D121" s="96">
        <f>ESTUDIANTES!D121</f>
        <v>0</v>
      </c>
      <c r="E121" s="96"/>
      <c r="F121" s="96"/>
      <c r="G121" s="96"/>
      <c r="H121" s="40">
        <f>ESTUDIANTES!E121</f>
        <v>0</v>
      </c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</row>
    <row r="122" spans="1:260" s="5" customFormat="1" x14ac:dyDescent="0.35">
      <c r="A122" s="38">
        <v>118</v>
      </c>
      <c r="B122" s="39">
        <f>ESTUDIANTES!B122</f>
        <v>0</v>
      </c>
      <c r="C122" s="39">
        <f>ESTUDIANTES!C122</f>
        <v>0</v>
      </c>
      <c r="D122" s="96">
        <f>ESTUDIANTES!D122</f>
        <v>0</v>
      </c>
      <c r="E122" s="96"/>
      <c r="F122" s="96"/>
      <c r="G122" s="96"/>
      <c r="H122" s="40">
        <f>ESTUDIANTES!E122</f>
        <v>0</v>
      </c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</row>
    <row r="123" spans="1:260" s="5" customFormat="1" x14ac:dyDescent="0.35">
      <c r="A123" s="38">
        <v>119</v>
      </c>
      <c r="B123" s="39">
        <f>ESTUDIANTES!B123</f>
        <v>0</v>
      </c>
      <c r="C123" s="39">
        <f>ESTUDIANTES!C123</f>
        <v>0</v>
      </c>
      <c r="D123" s="96">
        <f>ESTUDIANTES!D123</f>
        <v>0</v>
      </c>
      <c r="E123" s="96"/>
      <c r="F123" s="96"/>
      <c r="G123" s="96"/>
      <c r="H123" s="40">
        <f>ESTUDIANTES!E123</f>
        <v>0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</row>
    <row r="124" spans="1:260" s="5" customFormat="1" x14ac:dyDescent="0.35">
      <c r="A124" s="38">
        <v>120</v>
      </c>
      <c r="B124" s="39">
        <f>ESTUDIANTES!B124</f>
        <v>0</v>
      </c>
      <c r="C124" s="39">
        <f>ESTUDIANTES!C124</f>
        <v>0</v>
      </c>
      <c r="D124" s="96">
        <f>ESTUDIANTES!D124</f>
        <v>0</v>
      </c>
      <c r="E124" s="96"/>
      <c r="F124" s="96"/>
      <c r="G124" s="96"/>
      <c r="H124" s="40">
        <f>ESTUDIANTES!E124</f>
        <v>0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</row>
    <row r="125" spans="1:260" s="5" customFormat="1" x14ac:dyDescent="0.35">
      <c r="A125" s="38">
        <v>121</v>
      </c>
      <c r="B125" s="39">
        <f>ESTUDIANTES!B125</f>
        <v>0</v>
      </c>
      <c r="C125" s="39">
        <f>ESTUDIANTES!C125</f>
        <v>0</v>
      </c>
      <c r="D125" s="96">
        <f>ESTUDIANTES!D125</f>
        <v>0</v>
      </c>
      <c r="E125" s="96"/>
      <c r="F125" s="96"/>
      <c r="G125" s="96"/>
      <c r="H125" s="40">
        <f>ESTUDIANTES!E125</f>
        <v>0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</row>
    <row r="126" spans="1:260" s="5" customFormat="1" x14ac:dyDescent="0.35">
      <c r="A126" s="38">
        <v>122</v>
      </c>
      <c r="B126" s="39">
        <f>ESTUDIANTES!B126</f>
        <v>0</v>
      </c>
      <c r="C126" s="39">
        <f>ESTUDIANTES!C126</f>
        <v>0</v>
      </c>
      <c r="D126" s="96">
        <f>ESTUDIANTES!D126</f>
        <v>0</v>
      </c>
      <c r="E126" s="96"/>
      <c r="F126" s="96"/>
      <c r="G126" s="96"/>
      <c r="H126" s="40">
        <f>ESTUDIANTES!E126</f>
        <v>0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</row>
    <row r="127" spans="1:260" s="5" customFormat="1" x14ac:dyDescent="0.35">
      <c r="A127" s="38">
        <v>123</v>
      </c>
      <c r="B127" s="39">
        <f>ESTUDIANTES!B127</f>
        <v>0</v>
      </c>
      <c r="C127" s="39">
        <f>ESTUDIANTES!C127</f>
        <v>0</v>
      </c>
      <c r="D127" s="96">
        <f>ESTUDIANTES!D127</f>
        <v>0</v>
      </c>
      <c r="E127" s="96"/>
      <c r="F127" s="96"/>
      <c r="G127" s="96"/>
      <c r="H127" s="40">
        <f>ESTUDIANTES!E127</f>
        <v>0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</row>
    <row r="128" spans="1:260" s="5" customFormat="1" x14ac:dyDescent="0.35">
      <c r="A128" s="38">
        <v>124</v>
      </c>
      <c r="B128" s="39">
        <f>ESTUDIANTES!B128</f>
        <v>0</v>
      </c>
      <c r="C128" s="39">
        <f>ESTUDIANTES!C128</f>
        <v>0</v>
      </c>
      <c r="D128" s="96">
        <f>ESTUDIANTES!D128</f>
        <v>0</v>
      </c>
      <c r="E128" s="96"/>
      <c r="F128" s="96"/>
      <c r="G128" s="96"/>
      <c r="H128" s="40">
        <f>ESTUDIANTES!E128</f>
        <v>0</v>
      </c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</row>
    <row r="129" spans="1:260" s="5" customFormat="1" x14ac:dyDescent="0.35">
      <c r="A129" s="38">
        <v>125</v>
      </c>
      <c r="B129" s="39">
        <f>ESTUDIANTES!B129</f>
        <v>0</v>
      </c>
      <c r="C129" s="39">
        <f>ESTUDIANTES!C129</f>
        <v>0</v>
      </c>
      <c r="D129" s="96">
        <f>ESTUDIANTES!D129</f>
        <v>0</v>
      </c>
      <c r="E129" s="96"/>
      <c r="F129" s="96"/>
      <c r="G129" s="96"/>
      <c r="H129" s="40">
        <f>ESTUDIANTES!E129</f>
        <v>0</v>
      </c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</row>
    <row r="130" spans="1:260" s="5" customFormat="1" x14ac:dyDescent="0.35">
      <c r="A130" s="38">
        <v>126</v>
      </c>
      <c r="B130" s="39">
        <f>ESTUDIANTES!B130</f>
        <v>0</v>
      </c>
      <c r="C130" s="39">
        <f>ESTUDIANTES!C130</f>
        <v>0</v>
      </c>
      <c r="D130" s="96">
        <f>ESTUDIANTES!D130</f>
        <v>0</v>
      </c>
      <c r="E130" s="96"/>
      <c r="F130" s="96"/>
      <c r="G130" s="96"/>
      <c r="H130" s="40">
        <f>ESTUDIANTES!E130</f>
        <v>0</v>
      </c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</row>
    <row r="131" spans="1:260" s="5" customFormat="1" x14ac:dyDescent="0.35">
      <c r="A131" s="38">
        <v>127</v>
      </c>
      <c r="B131" s="39">
        <f>ESTUDIANTES!B131</f>
        <v>0</v>
      </c>
      <c r="C131" s="39">
        <f>ESTUDIANTES!C131</f>
        <v>0</v>
      </c>
      <c r="D131" s="96">
        <f>ESTUDIANTES!D131</f>
        <v>0</v>
      </c>
      <c r="E131" s="96"/>
      <c r="F131" s="96"/>
      <c r="G131" s="96"/>
      <c r="H131" s="40">
        <f>ESTUDIANTES!E131</f>
        <v>0</v>
      </c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</row>
    <row r="132" spans="1:260" s="5" customFormat="1" x14ac:dyDescent="0.35">
      <c r="A132" s="38">
        <v>128</v>
      </c>
      <c r="B132" s="39">
        <f>ESTUDIANTES!B132</f>
        <v>0</v>
      </c>
      <c r="C132" s="39">
        <f>ESTUDIANTES!C132</f>
        <v>0</v>
      </c>
      <c r="D132" s="96">
        <f>ESTUDIANTES!D132</f>
        <v>0</v>
      </c>
      <c r="E132" s="96"/>
      <c r="F132" s="96"/>
      <c r="G132" s="96"/>
      <c r="H132" s="40">
        <f>ESTUDIANTES!E132</f>
        <v>0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</row>
    <row r="133" spans="1:260" s="5" customFormat="1" x14ac:dyDescent="0.35">
      <c r="A133" s="38">
        <v>129</v>
      </c>
      <c r="B133" s="39">
        <f>ESTUDIANTES!B133</f>
        <v>0</v>
      </c>
      <c r="C133" s="39">
        <f>ESTUDIANTES!C133</f>
        <v>0</v>
      </c>
      <c r="D133" s="96">
        <f>ESTUDIANTES!D133</f>
        <v>0</v>
      </c>
      <c r="E133" s="96"/>
      <c r="F133" s="96"/>
      <c r="G133" s="96"/>
      <c r="H133" s="40">
        <f>ESTUDIANTES!E133</f>
        <v>0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</row>
    <row r="134" spans="1:260" s="5" customFormat="1" x14ac:dyDescent="0.35">
      <c r="A134" s="38">
        <v>130</v>
      </c>
      <c r="B134" s="39">
        <f>ESTUDIANTES!B134</f>
        <v>0</v>
      </c>
      <c r="C134" s="39">
        <f>ESTUDIANTES!C134</f>
        <v>0</v>
      </c>
      <c r="D134" s="96">
        <f>ESTUDIANTES!D134</f>
        <v>0</v>
      </c>
      <c r="E134" s="96"/>
      <c r="F134" s="96"/>
      <c r="G134" s="96"/>
      <c r="H134" s="40">
        <f>ESTUDIANTES!E134</f>
        <v>0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</row>
    <row r="135" spans="1:260" s="5" customFormat="1" x14ac:dyDescent="0.35">
      <c r="A135" s="38">
        <v>131</v>
      </c>
      <c r="B135" s="39">
        <f>ESTUDIANTES!B135</f>
        <v>0</v>
      </c>
      <c r="C135" s="39">
        <f>ESTUDIANTES!C135</f>
        <v>0</v>
      </c>
      <c r="D135" s="96">
        <f>ESTUDIANTES!D135</f>
        <v>0</v>
      </c>
      <c r="E135" s="96"/>
      <c r="F135" s="96"/>
      <c r="G135" s="96"/>
      <c r="H135" s="40">
        <f>ESTUDIANTES!E135</f>
        <v>0</v>
      </c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</row>
    <row r="136" spans="1:260" s="5" customFormat="1" x14ac:dyDescent="0.35">
      <c r="A136" s="38">
        <v>132</v>
      </c>
      <c r="B136" s="39">
        <f>ESTUDIANTES!B136</f>
        <v>0</v>
      </c>
      <c r="C136" s="39">
        <f>ESTUDIANTES!C136</f>
        <v>0</v>
      </c>
      <c r="D136" s="96">
        <f>ESTUDIANTES!D136</f>
        <v>0</v>
      </c>
      <c r="E136" s="96"/>
      <c r="F136" s="96"/>
      <c r="G136" s="96"/>
      <c r="H136" s="40">
        <f>ESTUDIANTES!E136</f>
        <v>0</v>
      </c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</row>
    <row r="137" spans="1:260" s="5" customFormat="1" x14ac:dyDescent="0.35">
      <c r="A137" s="38">
        <v>133</v>
      </c>
      <c r="B137" s="39">
        <f>ESTUDIANTES!B137</f>
        <v>0</v>
      </c>
      <c r="C137" s="39">
        <f>ESTUDIANTES!C137</f>
        <v>0</v>
      </c>
      <c r="D137" s="96">
        <f>ESTUDIANTES!D137</f>
        <v>0</v>
      </c>
      <c r="E137" s="96"/>
      <c r="F137" s="96"/>
      <c r="G137" s="96"/>
      <c r="H137" s="40">
        <f>ESTUDIANTES!E137</f>
        <v>0</v>
      </c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</row>
    <row r="138" spans="1:260" s="5" customFormat="1" x14ac:dyDescent="0.35">
      <c r="A138" s="38">
        <v>134</v>
      </c>
      <c r="B138" s="39">
        <f>ESTUDIANTES!B138</f>
        <v>0</v>
      </c>
      <c r="C138" s="39">
        <f>ESTUDIANTES!C138</f>
        <v>0</v>
      </c>
      <c r="D138" s="96">
        <f>ESTUDIANTES!D138</f>
        <v>0</v>
      </c>
      <c r="E138" s="96"/>
      <c r="F138" s="96"/>
      <c r="G138" s="96"/>
      <c r="H138" s="40">
        <f>ESTUDIANTES!E138</f>
        <v>0</v>
      </c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</row>
    <row r="139" spans="1:260" s="5" customFormat="1" x14ac:dyDescent="0.35">
      <c r="A139" s="38">
        <v>135</v>
      </c>
      <c r="B139" s="39">
        <f>ESTUDIANTES!B139</f>
        <v>0</v>
      </c>
      <c r="C139" s="39">
        <f>ESTUDIANTES!C139</f>
        <v>0</v>
      </c>
      <c r="D139" s="96">
        <f>ESTUDIANTES!D139</f>
        <v>0</v>
      </c>
      <c r="E139" s="96"/>
      <c r="F139" s="96"/>
      <c r="G139" s="96"/>
      <c r="H139" s="40">
        <f>ESTUDIANTES!E139</f>
        <v>0</v>
      </c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</row>
    <row r="140" spans="1:260" s="5" customFormat="1" x14ac:dyDescent="0.35">
      <c r="A140" s="38">
        <v>136</v>
      </c>
      <c r="B140" s="39">
        <f>ESTUDIANTES!B140</f>
        <v>0</v>
      </c>
      <c r="C140" s="39">
        <f>ESTUDIANTES!C140</f>
        <v>0</v>
      </c>
      <c r="D140" s="96">
        <f>ESTUDIANTES!D140</f>
        <v>0</v>
      </c>
      <c r="E140" s="96"/>
      <c r="F140" s="96"/>
      <c r="G140" s="96"/>
      <c r="H140" s="40">
        <f>ESTUDIANTES!E140</f>
        <v>0</v>
      </c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</row>
    <row r="141" spans="1:260" s="5" customFormat="1" x14ac:dyDescent="0.35">
      <c r="A141" s="38">
        <v>137</v>
      </c>
      <c r="B141" s="39">
        <f>ESTUDIANTES!B141</f>
        <v>0</v>
      </c>
      <c r="C141" s="39">
        <f>ESTUDIANTES!C141</f>
        <v>0</v>
      </c>
      <c r="D141" s="96">
        <f>ESTUDIANTES!D141</f>
        <v>0</v>
      </c>
      <c r="E141" s="96"/>
      <c r="F141" s="96"/>
      <c r="G141" s="96"/>
      <c r="H141" s="40">
        <f>ESTUDIANTES!E141</f>
        <v>0</v>
      </c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</row>
    <row r="142" spans="1:260" s="5" customFormat="1" x14ac:dyDescent="0.35">
      <c r="A142" s="38">
        <v>138</v>
      </c>
      <c r="B142" s="39">
        <f>ESTUDIANTES!B142</f>
        <v>0</v>
      </c>
      <c r="C142" s="39">
        <f>ESTUDIANTES!C142</f>
        <v>0</v>
      </c>
      <c r="D142" s="96">
        <f>ESTUDIANTES!D142</f>
        <v>0</v>
      </c>
      <c r="E142" s="96"/>
      <c r="F142" s="96"/>
      <c r="G142" s="96"/>
      <c r="H142" s="40">
        <f>ESTUDIANTES!E142</f>
        <v>0</v>
      </c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</row>
    <row r="143" spans="1:260" s="5" customFormat="1" x14ac:dyDescent="0.35">
      <c r="A143" s="38">
        <v>139</v>
      </c>
      <c r="B143" s="39">
        <f>ESTUDIANTES!B143</f>
        <v>0</v>
      </c>
      <c r="C143" s="39">
        <f>ESTUDIANTES!C143</f>
        <v>0</v>
      </c>
      <c r="D143" s="96">
        <f>ESTUDIANTES!D143</f>
        <v>0</v>
      </c>
      <c r="E143" s="96"/>
      <c r="F143" s="96"/>
      <c r="G143" s="96"/>
      <c r="H143" s="40">
        <f>ESTUDIANTES!E143</f>
        <v>0</v>
      </c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</row>
    <row r="144" spans="1:260" s="5" customFormat="1" x14ac:dyDescent="0.35">
      <c r="A144" s="38">
        <v>140</v>
      </c>
      <c r="B144" s="39">
        <f>ESTUDIANTES!B144</f>
        <v>0</v>
      </c>
      <c r="C144" s="39">
        <f>ESTUDIANTES!C144</f>
        <v>0</v>
      </c>
      <c r="D144" s="96">
        <f>ESTUDIANTES!D144</f>
        <v>0</v>
      </c>
      <c r="E144" s="96"/>
      <c r="F144" s="96"/>
      <c r="G144" s="96"/>
      <c r="H144" s="40">
        <f>ESTUDIANTES!E144</f>
        <v>0</v>
      </c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</row>
    <row r="145" spans="1:260" s="5" customFormat="1" x14ac:dyDescent="0.35">
      <c r="A145" s="38">
        <v>141</v>
      </c>
      <c r="B145" s="39">
        <f>ESTUDIANTES!B145</f>
        <v>0</v>
      </c>
      <c r="C145" s="39">
        <f>ESTUDIANTES!C145</f>
        <v>0</v>
      </c>
      <c r="D145" s="96">
        <f>ESTUDIANTES!D145</f>
        <v>0</v>
      </c>
      <c r="E145" s="96"/>
      <c r="F145" s="96"/>
      <c r="G145" s="96"/>
      <c r="H145" s="40">
        <f>ESTUDIANTES!E145</f>
        <v>0</v>
      </c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</row>
    <row r="146" spans="1:260" s="5" customFormat="1" x14ac:dyDescent="0.35">
      <c r="A146" s="38">
        <v>142</v>
      </c>
      <c r="B146" s="39">
        <f>ESTUDIANTES!B146</f>
        <v>0</v>
      </c>
      <c r="C146" s="39">
        <f>ESTUDIANTES!C146</f>
        <v>0</v>
      </c>
      <c r="D146" s="96">
        <f>ESTUDIANTES!D146</f>
        <v>0</v>
      </c>
      <c r="E146" s="96"/>
      <c r="F146" s="96"/>
      <c r="G146" s="96"/>
      <c r="H146" s="40">
        <f>ESTUDIANTES!E146</f>
        <v>0</v>
      </c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</row>
    <row r="147" spans="1:260" s="5" customFormat="1" x14ac:dyDescent="0.35">
      <c r="A147" s="38">
        <v>143</v>
      </c>
      <c r="B147" s="39">
        <f>ESTUDIANTES!B147</f>
        <v>0</v>
      </c>
      <c r="C147" s="39">
        <f>ESTUDIANTES!C147</f>
        <v>0</v>
      </c>
      <c r="D147" s="96">
        <f>ESTUDIANTES!D147</f>
        <v>0</v>
      </c>
      <c r="E147" s="96"/>
      <c r="F147" s="96"/>
      <c r="G147" s="96"/>
      <c r="H147" s="40">
        <f>ESTUDIANTES!E147</f>
        <v>0</v>
      </c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</row>
    <row r="148" spans="1:260" s="5" customFormat="1" x14ac:dyDescent="0.35">
      <c r="A148" s="38">
        <v>144</v>
      </c>
      <c r="B148" s="39">
        <f>ESTUDIANTES!B148</f>
        <v>0</v>
      </c>
      <c r="C148" s="39">
        <f>ESTUDIANTES!C148</f>
        <v>0</v>
      </c>
      <c r="D148" s="96">
        <f>ESTUDIANTES!D148</f>
        <v>0</v>
      </c>
      <c r="E148" s="96"/>
      <c r="F148" s="96"/>
      <c r="G148" s="96"/>
      <c r="H148" s="40">
        <f>ESTUDIANTES!E148</f>
        <v>0</v>
      </c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</row>
    <row r="149" spans="1:260" s="5" customFormat="1" x14ac:dyDescent="0.35">
      <c r="A149" s="38">
        <v>145</v>
      </c>
      <c r="B149" s="39">
        <f>ESTUDIANTES!B149</f>
        <v>0</v>
      </c>
      <c r="C149" s="39">
        <f>ESTUDIANTES!C149</f>
        <v>0</v>
      </c>
      <c r="D149" s="96">
        <f>ESTUDIANTES!D149</f>
        <v>0</v>
      </c>
      <c r="E149" s="96"/>
      <c r="F149" s="96"/>
      <c r="G149" s="96"/>
      <c r="H149" s="40">
        <f>ESTUDIANTES!E149</f>
        <v>0</v>
      </c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</row>
    <row r="150" spans="1:260" s="5" customFormat="1" x14ac:dyDescent="0.35">
      <c r="A150" s="38">
        <v>146</v>
      </c>
      <c r="B150" s="39">
        <f>ESTUDIANTES!B150</f>
        <v>0</v>
      </c>
      <c r="C150" s="39">
        <f>ESTUDIANTES!C150</f>
        <v>0</v>
      </c>
      <c r="D150" s="96">
        <f>ESTUDIANTES!D150</f>
        <v>0</v>
      </c>
      <c r="E150" s="96"/>
      <c r="F150" s="96"/>
      <c r="G150" s="96"/>
      <c r="H150" s="40">
        <f>ESTUDIANTES!E150</f>
        <v>0</v>
      </c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  <c r="IY150" s="6"/>
      <c r="IZ150" s="6"/>
    </row>
    <row r="151" spans="1:260" s="5" customFormat="1" x14ac:dyDescent="0.35">
      <c r="A151" s="38">
        <v>147</v>
      </c>
      <c r="B151" s="39">
        <f>ESTUDIANTES!B151</f>
        <v>0</v>
      </c>
      <c r="C151" s="39">
        <f>ESTUDIANTES!C151</f>
        <v>0</v>
      </c>
      <c r="D151" s="96">
        <f>ESTUDIANTES!D151</f>
        <v>0</v>
      </c>
      <c r="E151" s="96"/>
      <c r="F151" s="96"/>
      <c r="G151" s="96"/>
      <c r="H151" s="40">
        <f>ESTUDIANTES!E151</f>
        <v>0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</row>
    <row r="152" spans="1:260" s="5" customFormat="1" x14ac:dyDescent="0.35">
      <c r="A152" s="38">
        <v>148</v>
      </c>
      <c r="B152" s="39">
        <f>ESTUDIANTES!B152</f>
        <v>0</v>
      </c>
      <c r="C152" s="39">
        <f>ESTUDIANTES!C152</f>
        <v>0</v>
      </c>
      <c r="D152" s="96">
        <f>ESTUDIANTES!D152</f>
        <v>0</v>
      </c>
      <c r="E152" s="96"/>
      <c r="F152" s="96"/>
      <c r="G152" s="96"/>
      <c r="H152" s="40">
        <f>ESTUDIANTES!E152</f>
        <v>0</v>
      </c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  <c r="IX152" s="6"/>
      <c r="IY152" s="6"/>
      <c r="IZ152" s="6"/>
    </row>
    <row r="153" spans="1:260" s="5" customFormat="1" x14ac:dyDescent="0.35">
      <c r="A153" s="38">
        <v>149</v>
      </c>
      <c r="B153" s="39">
        <f>ESTUDIANTES!B153</f>
        <v>0</v>
      </c>
      <c r="C153" s="39">
        <f>ESTUDIANTES!C153</f>
        <v>0</v>
      </c>
      <c r="D153" s="96">
        <f>ESTUDIANTES!D153</f>
        <v>0</v>
      </c>
      <c r="E153" s="96"/>
      <c r="F153" s="96"/>
      <c r="G153" s="96"/>
      <c r="H153" s="40">
        <f>ESTUDIANTES!E153</f>
        <v>0</v>
      </c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</row>
    <row r="154" spans="1:260" s="5" customFormat="1" x14ac:dyDescent="0.35">
      <c r="A154" s="38">
        <v>150</v>
      </c>
      <c r="B154" s="39">
        <f>ESTUDIANTES!B154</f>
        <v>0</v>
      </c>
      <c r="C154" s="39">
        <f>ESTUDIANTES!C154</f>
        <v>0</v>
      </c>
      <c r="D154" s="96">
        <f>ESTUDIANTES!D154</f>
        <v>0</v>
      </c>
      <c r="E154" s="96"/>
      <c r="F154" s="96"/>
      <c r="G154" s="96"/>
      <c r="H154" s="40">
        <f>ESTUDIANTES!E154</f>
        <v>0</v>
      </c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</row>
    <row r="155" spans="1:260" s="20" customFormat="1" x14ac:dyDescent="0.35">
      <c r="A155" s="35">
        <v>151</v>
      </c>
      <c r="B155" s="36">
        <f>ESTUDIANTES!B155</f>
        <v>0</v>
      </c>
      <c r="C155" s="36">
        <f>ESTUDIANTES!C155</f>
        <v>0</v>
      </c>
      <c r="D155" s="95">
        <f>ESTUDIANTES!D155</f>
        <v>0</v>
      </c>
      <c r="E155" s="95"/>
      <c r="F155" s="95"/>
      <c r="G155" s="95"/>
      <c r="H155" s="37">
        <f>ESTUDIANTES!E155</f>
        <v>0</v>
      </c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</row>
    <row r="156" spans="1:260" s="5" customFormat="1" x14ac:dyDescent="0.35">
      <c r="A156" s="38">
        <v>152</v>
      </c>
      <c r="B156" s="39">
        <f>ESTUDIANTES!B156</f>
        <v>0</v>
      </c>
      <c r="C156" s="39">
        <f>ESTUDIANTES!C156</f>
        <v>0</v>
      </c>
      <c r="D156" s="96">
        <f>ESTUDIANTES!D156</f>
        <v>0</v>
      </c>
      <c r="E156" s="96"/>
      <c r="F156" s="96"/>
      <c r="G156" s="96"/>
      <c r="H156" s="40">
        <f>ESTUDIANTES!E156</f>
        <v>0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</row>
    <row r="157" spans="1:260" s="5" customFormat="1" x14ac:dyDescent="0.35">
      <c r="A157" s="38">
        <v>153</v>
      </c>
      <c r="B157" s="39">
        <f>ESTUDIANTES!B157</f>
        <v>0</v>
      </c>
      <c r="C157" s="39">
        <f>ESTUDIANTES!C157</f>
        <v>0</v>
      </c>
      <c r="D157" s="96">
        <f>ESTUDIANTES!D157</f>
        <v>0</v>
      </c>
      <c r="E157" s="96"/>
      <c r="F157" s="96"/>
      <c r="G157" s="96"/>
      <c r="H157" s="40">
        <f>ESTUDIANTES!E157</f>
        <v>0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</row>
    <row r="158" spans="1:260" s="5" customFormat="1" x14ac:dyDescent="0.35">
      <c r="A158" s="38">
        <v>154</v>
      </c>
      <c r="B158" s="39">
        <f>ESTUDIANTES!B158</f>
        <v>0</v>
      </c>
      <c r="C158" s="39">
        <f>ESTUDIANTES!C158</f>
        <v>0</v>
      </c>
      <c r="D158" s="96">
        <f>ESTUDIANTES!D158</f>
        <v>0</v>
      </c>
      <c r="E158" s="96"/>
      <c r="F158" s="96"/>
      <c r="G158" s="96"/>
      <c r="H158" s="40">
        <f>ESTUDIANTES!E158</f>
        <v>0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</row>
    <row r="159" spans="1:260" s="5" customFormat="1" x14ac:dyDescent="0.35">
      <c r="A159" s="38">
        <v>155</v>
      </c>
      <c r="B159" s="39">
        <f>ESTUDIANTES!B159</f>
        <v>0</v>
      </c>
      <c r="C159" s="39">
        <f>ESTUDIANTES!C159</f>
        <v>0</v>
      </c>
      <c r="D159" s="96">
        <f>ESTUDIANTES!D159</f>
        <v>0</v>
      </c>
      <c r="E159" s="96"/>
      <c r="F159" s="96"/>
      <c r="G159" s="96"/>
      <c r="H159" s="40">
        <f>ESTUDIANTES!E159</f>
        <v>0</v>
      </c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</row>
    <row r="160" spans="1:260" s="20" customFormat="1" x14ac:dyDescent="0.35">
      <c r="A160" s="35">
        <v>156</v>
      </c>
      <c r="B160" s="36">
        <f>ESTUDIANTES!B160</f>
        <v>0</v>
      </c>
      <c r="C160" s="36">
        <f>ESTUDIANTES!C160</f>
        <v>0</v>
      </c>
      <c r="D160" s="95">
        <f>ESTUDIANTES!D160</f>
        <v>0</v>
      </c>
      <c r="E160" s="95"/>
      <c r="F160" s="95"/>
      <c r="G160" s="95"/>
      <c r="H160" s="37">
        <f>ESTUDIANTES!E160</f>
        <v>0</v>
      </c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</row>
    <row r="161" spans="1:260" s="5" customFormat="1" x14ac:dyDescent="0.35">
      <c r="A161" s="38">
        <v>157</v>
      </c>
      <c r="B161" s="39">
        <f>ESTUDIANTES!B161</f>
        <v>0</v>
      </c>
      <c r="C161" s="39">
        <f>ESTUDIANTES!C161</f>
        <v>0</v>
      </c>
      <c r="D161" s="96">
        <f>ESTUDIANTES!D161</f>
        <v>0</v>
      </c>
      <c r="E161" s="96"/>
      <c r="F161" s="96"/>
      <c r="G161" s="96"/>
      <c r="H161" s="40">
        <f>ESTUDIANTES!E161</f>
        <v>0</v>
      </c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</row>
    <row r="162" spans="1:260" s="5" customFormat="1" x14ac:dyDescent="0.35">
      <c r="A162" s="38">
        <v>158</v>
      </c>
      <c r="B162" s="39">
        <f>ESTUDIANTES!B162</f>
        <v>0</v>
      </c>
      <c r="C162" s="39">
        <f>ESTUDIANTES!C162</f>
        <v>0</v>
      </c>
      <c r="D162" s="96">
        <f>ESTUDIANTES!D162</f>
        <v>0</v>
      </c>
      <c r="E162" s="96"/>
      <c r="F162" s="96"/>
      <c r="G162" s="96"/>
      <c r="H162" s="40">
        <f>ESTUDIANTES!E162</f>
        <v>0</v>
      </c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</row>
    <row r="163" spans="1:260" s="5" customFormat="1" x14ac:dyDescent="0.35">
      <c r="A163" s="38">
        <v>159</v>
      </c>
      <c r="B163" s="39">
        <f>ESTUDIANTES!B163</f>
        <v>0</v>
      </c>
      <c r="C163" s="39">
        <f>ESTUDIANTES!C163</f>
        <v>0</v>
      </c>
      <c r="D163" s="96">
        <f>ESTUDIANTES!D163</f>
        <v>0</v>
      </c>
      <c r="E163" s="96"/>
      <c r="F163" s="96"/>
      <c r="G163" s="96"/>
      <c r="H163" s="40">
        <f>ESTUDIANTES!E163</f>
        <v>0</v>
      </c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</row>
    <row r="164" spans="1:260" s="5" customFormat="1" x14ac:dyDescent="0.35">
      <c r="A164" s="38">
        <v>160</v>
      </c>
      <c r="B164" s="39">
        <f>ESTUDIANTES!B164</f>
        <v>0</v>
      </c>
      <c r="C164" s="39">
        <f>ESTUDIANTES!C164</f>
        <v>0</v>
      </c>
      <c r="D164" s="96">
        <f>ESTUDIANTES!D164</f>
        <v>0</v>
      </c>
      <c r="E164" s="96"/>
      <c r="F164" s="96"/>
      <c r="G164" s="96"/>
      <c r="H164" s="40">
        <f>ESTUDIANTES!E164</f>
        <v>0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  <c r="IY164" s="6"/>
      <c r="IZ164" s="6"/>
    </row>
    <row r="165" spans="1:260" s="5" customFormat="1" x14ac:dyDescent="0.35">
      <c r="A165" s="38">
        <v>161</v>
      </c>
      <c r="B165" s="39">
        <f>ESTUDIANTES!B165</f>
        <v>0</v>
      </c>
      <c r="C165" s="39">
        <f>ESTUDIANTES!C165</f>
        <v>0</v>
      </c>
      <c r="D165" s="96">
        <f>ESTUDIANTES!D165</f>
        <v>0</v>
      </c>
      <c r="E165" s="96"/>
      <c r="F165" s="96"/>
      <c r="G165" s="96"/>
      <c r="H165" s="40">
        <f>ESTUDIANTES!E165</f>
        <v>0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</row>
    <row r="166" spans="1:260" s="5" customFormat="1" x14ac:dyDescent="0.35">
      <c r="A166" s="38">
        <v>162</v>
      </c>
      <c r="B166" s="39">
        <f>ESTUDIANTES!B166</f>
        <v>0</v>
      </c>
      <c r="C166" s="39">
        <f>ESTUDIANTES!C166</f>
        <v>0</v>
      </c>
      <c r="D166" s="96">
        <f>ESTUDIANTES!D166</f>
        <v>0</v>
      </c>
      <c r="E166" s="96"/>
      <c r="F166" s="96"/>
      <c r="G166" s="96"/>
      <c r="H166" s="40">
        <f>ESTUDIANTES!E166</f>
        <v>0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</row>
    <row r="167" spans="1:260" s="5" customFormat="1" x14ac:dyDescent="0.35">
      <c r="A167" s="38">
        <v>163</v>
      </c>
      <c r="B167" s="39">
        <f>ESTUDIANTES!B167</f>
        <v>0</v>
      </c>
      <c r="C167" s="39">
        <f>ESTUDIANTES!C167</f>
        <v>0</v>
      </c>
      <c r="D167" s="96">
        <f>ESTUDIANTES!D167</f>
        <v>0</v>
      </c>
      <c r="E167" s="96"/>
      <c r="F167" s="96"/>
      <c r="G167" s="96"/>
      <c r="H167" s="40">
        <f>ESTUDIANTES!E167</f>
        <v>0</v>
      </c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</row>
    <row r="168" spans="1:260" s="5" customFormat="1" x14ac:dyDescent="0.35">
      <c r="A168" s="38">
        <v>164</v>
      </c>
      <c r="B168" s="39">
        <f>ESTUDIANTES!B168</f>
        <v>0</v>
      </c>
      <c r="C168" s="39">
        <f>ESTUDIANTES!C168</f>
        <v>0</v>
      </c>
      <c r="D168" s="96">
        <f>ESTUDIANTES!D168</f>
        <v>0</v>
      </c>
      <c r="E168" s="96"/>
      <c r="F168" s="96"/>
      <c r="G168" s="96"/>
      <c r="H168" s="40">
        <f>ESTUDIANTES!E168</f>
        <v>0</v>
      </c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</row>
    <row r="169" spans="1:260" s="5" customFormat="1" x14ac:dyDescent="0.35">
      <c r="A169" s="38">
        <v>165</v>
      </c>
      <c r="B169" s="39">
        <f>ESTUDIANTES!B169</f>
        <v>0</v>
      </c>
      <c r="C169" s="39">
        <f>ESTUDIANTES!C169</f>
        <v>0</v>
      </c>
      <c r="D169" s="96">
        <f>ESTUDIANTES!D169</f>
        <v>0</v>
      </c>
      <c r="E169" s="96"/>
      <c r="F169" s="96"/>
      <c r="G169" s="96"/>
      <c r="H169" s="40">
        <f>ESTUDIANTES!E169</f>
        <v>0</v>
      </c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</row>
    <row r="170" spans="1:260" s="5" customFormat="1" x14ac:dyDescent="0.35">
      <c r="A170" s="38">
        <v>166</v>
      </c>
      <c r="B170" s="39">
        <f>ESTUDIANTES!B170</f>
        <v>0</v>
      </c>
      <c r="C170" s="39">
        <f>ESTUDIANTES!C170</f>
        <v>0</v>
      </c>
      <c r="D170" s="96">
        <f>ESTUDIANTES!D170</f>
        <v>0</v>
      </c>
      <c r="E170" s="96"/>
      <c r="F170" s="96"/>
      <c r="G170" s="96"/>
      <c r="H170" s="40">
        <f>ESTUDIANTES!E170</f>
        <v>0</v>
      </c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</row>
    <row r="171" spans="1:260" s="5" customFormat="1" x14ac:dyDescent="0.35">
      <c r="A171" s="38">
        <v>167</v>
      </c>
      <c r="B171" s="39">
        <f>ESTUDIANTES!B171</f>
        <v>0</v>
      </c>
      <c r="C171" s="39">
        <f>ESTUDIANTES!C171</f>
        <v>0</v>
      </c>
      <c r="D171" s="96">
        <f>ESTUDIANTES!D171</f>
        <v>0</v>
      </c>
      <c r="E171" s="96"/>
      <c r="F171" s="96"/>
      <c r="G171" s="96"/>
      <c r="H171" s="40">
        <f>ESTUDIANTES!E171</f>
        <v>0</v>
      </c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</row>
    <row r="172" spans="1:260" s="5" customFormat="1" x14ac:dyDescent="0.35">
      <c r="A172" s="38">
        <v>168</v>
      </c>
      <c r="B172" s="39">
        <f>ESTUDIANTES!B172</f>
        <v>0</v>
      </c>
      <c r="C172" s="39">
        <f>ESTUDIANTES!C172</f>
        <v>0</v>
      </c>
      <c r="D172" s="96">
        <f>ESTUDIANTES!D172</f>
        <v>0</v>
      </c>
      <c r="E172" s="96"/>
      <c r="F172" s="96"/>
      <c r="G172" s="96"/>
      <c r="H172" s="40">
        <f>ESTUDIANTES!E172</f>
        <v>0</v>
      </c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</row>
    <row r="173" spans="1:260" s="5" customFormat="1" x14ac:dyDescent="0.35">
      <c r="A173" s="38">
        <v>169</v>
      </c>
      <c r="B173" s="39">
        <f>ESTUDIANTES!B173</f>
        <v>0</v>
      </c>
      <c r="C173" s="39">
        <f>ESTUDIANTES!C173</f>
        <v>0</v>
      </c>
      <c r="D173" s="96">
        <f>ESTUDIANTES!D173</f>
        <v>0</v>
      </c>
      <c r="E173" s="96"/>
      <c r="F173" s="96"/>
      <c r="G173" s="96"/>
      <c r="H173" s="40">
        <f>ESTUDIANTES!E173</f>
        <v>0</v>
      </c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</row>
    <row r="174" spans="1:260" s="5" customFormat="1" x14ac:dyDescent="0.35">
      <c r="A174" s="38">
        <v>170</v>
      </c>
      <c r="B174" s="39">
        <f>ESTUDIANTES!B174</f>
        <v>0</v>
      </c>
      <c r="C174" s="39">
        <f>ESTUDIANTES!C174</f>
        <v>0</v>
      </c>
      <c r="D174" s="96">
        <f>ESTUDIANTES!D174</f>
        <v>0</v>
      </c>
      <c r="E174" s="96"/>
      <c r="F174" s="96"/>
      <c r="G174" s="96"/>
      <c r="H174" s="40">
        <f>ESTUDIANTES!E174</f>
        <v>0</v>
      </c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</row>
    <row r="175" spans="1:260" s="5" customFormat="1" x14ac:dyDescent="0.35">
      <c r="A175" s="38">
        <v>171</v>
      </c>
      <c r="B175" s="39">
        <f>ESTUDIANTES!B175</f>
        <v>0</v>
      </c>
      <c r="C175" s="39">
        <f>ESTUDIANTES!C175</f>
        <v>0</v>
      </c>
      <c r="D175" s="96">
        <f>ESTUDIANTES!D175</f>
        <v>0</v>
      </c>
      <c r="E175" s="96"/>
      <c r="F175" s="96"/>
      <c r="G175" s="96"/>
      <c r="H175" s="40">
        <f>ESTUDIANTES!E175</f>
        <v>0</v>
      </c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</row>
    <row r="176" spans="1:260" s="5" customFormat="1" x14ac:dyDescent="0.35">
      <c r="A176" s="38">
        <v>172</v>
      </c>
      <c r="B176" s="39">
        <f>ESTUDIANTES!B176</f>
        <v>0</v>
      </c>
      <c r="C176" s="39">
        <f>ESTUDIANTES!C176</f>
        <v>0</v>
      </c>
      <c r="D176" s="96">
        <f>ESTUDIANTES!D176</f>
        <v>0</v>
      </c>
      <c r="E176" s="96"/>
      <c r="F176" s="96"/>
      <c r="G176" s="96"/>
      <c r="H176" s="40">
        <f>ESTUDIANTES!E176</f>
        <v>0</v>
      </c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</row>
    <row r="177" spans="1:260" s="5" customFormat="1" x14ac:dyDescent="0.35">
      <c r="A177" s="38">
        <v>173</v>
      </c>
      <c r="B177" s="39">
        <f>ESTUDIANTES!B177</f>
        <v>0</v>
      </c>
      <c r="C177" s="39">
        <f>ESTUDIANTES!C177</f>
        <v>0</v>
      </c>
      <c r="D177" s="96">
        <f>ESTUDIANTES!D177</f>
        <v>0</v>
      </c>
      <c r="E177" s="96"/>
      <c r="F177" s="96"/>
      <c r="G177" s="96"/>
      <c r="H177" s="40">
        <f>ESTUDIANTES!E177</f>
        <v>0</v>
      </c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</row>
    <row r="178" spans="1:260" s="5" customFormat="1" x14ac:dyDescent="0.35">
      <c r="A178" s="38">
        <v>174</v>
      </c>
      <c r="B178" s="39">
        <f>ESTUDIANTES!B178</f>
        <v>0</v>
      </c>
      <c r="C178" s="39">
        <f>ESTUDIANTES!C178</f>
        <v>0</v>
      </c>
      <c r="D178" s="96">
        <f>ESTUDIANTES!D178</f>
        <v>0</v>
      </c>
      <c r="E178" s="96"/>
      <c r="F178" s="96"/>
      <c r="G178" s="96"/>
      <c r="H178" s="40">
        <f>ESTUDIANTES!E178</f>
        <v>0</v>
      </c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</row>
    <row r="179" spans="1:260" s="5" customFormat="1" x14ac:dyDescent="0.35">
      <c r="A179" s="38">
        <v>175</v>
      </c>
      <c r="B179" s="39">
        <f>ESTUDIANTES!B179</f>
        <v>0</v>
      </c>
      <c r="C179" s="39">
        <f>ESTUDIANTES!C179</f>
        <v>0</v>
      </c>
      <c r="D179" s="96">
        <f>ESTUDIANTES!D179</f>
        <v>0</v>
      </c>
      <c r="E179" s="96"/>
      <c r="F179" s="96"/>
      <c r="G179" s="96"/>
      <c r="H179" s="40">
        <f>ESTUDIANTES!E179</f>
        <v>0</v>
      </c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</row>
    <row r="180" spans="1:260" s="5" customFormat="1" x14ac:dyDescent="0.35">
      <c r="A180" s="38">
        <v>176</v>
      </c>
      <c r="B180" s="39">
        <f>ESTUDIANTES!B180</f>
        <v>0</v>
      </c>
      <c r="C180" s="39">
        <f>ESTUDIANTES!C180</f>
        <v>0</v>
      </c>
      <c r="D180" s="96">
        <f>ESTUDIANTES!D180</f>
        <v>0</v>
      </c>
      <c r="E180" s="96"/>
      <c r="F180" s="96"/>
      <c r="G180" s="96"/>
      <c r="H180" s="40">
        <f>ESTUDIANTES!E180</f>
        <v>0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</row>
    <row r="181" spans="1:260" s="5" customFormat="1" x14ac:dyDescent="0.35">
      <c r="A181" s="38">
        <v>177</v>
      </c>
      <c r="B181" s="39">
        <f>ESTUDIANTES!B181</f>
        <v>0</v>
      </c>
      <c r="C181" s="39">
        <f>ESTUDIANTES!C181</f>
        <v>0</v>
      </c>
      <c r="D181" s="96">
        <f>ESTUDIANTES!D181</f>
        <v>0</v>
      </c>
      <c r="E181" s="96"/>
      <c r="F181" s="96"/>
      <c r="G181" s="96"/>
      <c r="H181" s="40">
        <f>ESTUDIANTES!E181</f>
        <v>0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  <c r="IY181" s="6"/>
      <c r="IZ181" s="6"/>
    </row>
    <row r="182" spans="1:260" s="5" customFormat="1" x14ac:dyDescent="0.35">
      <c r="A182" s="38">
        <v>178</v>
      </c>
      <c r="B182" s="39">
        <f>ESTUDIANTES!B182</f>
        <v>0</v>
      </c>
      <c r="C182" s="39">
        <f>ESTUDIANTES!C182</f>
        <v>0</v>
      </c>
      <c r="D182" s="96">
        <f>ESTUDIANTES!D182</f>
        <v>0</v>
      </c>
      <c r="E182" s="96"/>
      <c r="F182" s="96"/>
      <c r="G182" s="96"/>
      <c r="H182" s="40">
        <f>ESTUDIANTES!E182</f>
        <v>0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</row>
    <row r="183" spans="1:260" s="5" customFormat="1" x14ac:dyDescent="0.35">
      <c r="A183" s="38">
        <v>179</v>
      </c>
      <c r="B183" s="39">
        <f>ESTUDIANTES!B183</f>
        <v>0</v>
      </c>
      <c r="C183" s="39">
        <f>ESTUDIANTES!C183</f>
        <v>0</v>
      </c>
      <c r="D183" s="96">
        <f>ESTUDIANTES!D183</f>
        <v>0</v>
      </c>
      <c r="E183" s="96"/>
      <c r="F183" s="96"/>
      <c r="G183" s="96"/>
      <c r="H183" s="40">
        <f>ESTUDIANTES!E183</f>
        <v>0</v>
      </c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</row>
    <row r="184" spans="1:260" s="5" customFormat="1" x14ac:dyDescent="0.35">
      <c r="A184" s="38">
        <v>180</v>
      </c>
      <c r="B184" s="39">
        <f>ESTUDIANTES!B184</f>
        <v>0</v>
      </c>
      <c r="C184" s="39">
        <f>ESTUDIANTES!C184</f>
        <v>0</v>
      </c>
      <c r="D184" s="96">
        <f>ESTUDIANTES!D184</f>
        <v>0</v>
      </c>
      <c r="E184" s="96"/>
      <c r="F184" s="96"/>
      <c r="G184" s="96"/>
      <c r="H184" s="40">
        <f>ESTUDIANTES!E184</f>
        <v>0</v>
      </c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</row>
    <row r="185" spans="1:260" s="20" customFormat="1" x14ac:dyDescent="0.35">
      <c r="A185" s="35">
        <v>181</v>
      </c>
      <c r="B185" s="36">
        <f>ESTUDIANTES!B185</f>
        <v>0</v>
      </c>
      <c r="C185" s="36">
        <f>ESTUDIANTES!C185</f>
        <v>0</v>
      </c>
      <c r="D185" s="95">
        <f>ESTUDIANTES!D185</f>
        <v>0</v>
      </c>
      <c r="E185" s="95"/>
      <c r="F185" s="95"/>
      <c r="G185" s="95"/>
      <c r="H185" s="37">
        <f>ESTUDIANTES!E185</f>
        <v>0</v>
      </c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</row>
    <row r="186" spans="1:260" s="5" customFormat="1" x14ac:dyDescent="0.35">
      <c r="A186" s="38">
        <v>182</v>
      </c>
      <c r="B186" s="39">
        <f>ESTUDIANTES!B186</f>
        <v>0</v>
      </c>
      <c r="C186" s="39">
        <f>ESTUDIANTES!C186</f>
        <v>0</v>
      </c>
      <c r="D186" s="96">
        <f>ESTUDIANTES!D186</f>
        <v>0</v>
      </c>
      <c r="E186" s="96"/>
      <c r="F186" s="96"/>
      <c r="G186" s="96"/>
      <c r="H186" s="40">
        <f>ESTUDIANTES!E186</f>
        <v>0</v>
      </c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</row>
    <row r="187" spans="1:260" s="5" customFormat="1" x14ac:dyDescent="0.35">
      <c r="A187" s="38">
        <v>183</v>
      </c>
      <c r="B187" s="39">
        <f>ESTUDIANTES!B187</f>
        <v>0</v>
      </c>
      <c r="C187" s="39">
        <f>ESTUDIANTES!C187</f>
        <v>0</v>
      </c>
      <c r="D187" s="96">
        <f>ESTUDIANTES!D187</f>
        <v>0</v>
      </c>
      <c r="E187" s="96"/>
      <c r="F187" s="96"/>
      <c r="G187" s="96"/>
      <c r="H187" s="40">
        <f>ESTUDIANTES!E187</f>
        <v>0</v>
      </c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  <c r="IY187" s="6"/>
      <c r="IZ187" s="6"/>
    </row>
    <row r="188" spans="1:260" s="5" customFormat="1" x14ac:dyDescent="0.35">
      <c r="A188" s="38">
        <v>184</v>
      </c>
      <c r="B188" s="39">
        <f>ESTUDIANTES!B188</f>
        <v>0</v>
      </c>
      <c r="C188" s="39">
        <f>ESTUDIANTES!C188</f>
        <v>0</v>
      </c>
      <c r="D188" s="96">
        <f>ESTUDIANTES!D188</f>
        <v>0</v>
      </c>
      <c r="E188" s="96"/>
      <c r="F188" s="96"/>
      <c r="G188" s="96"/>
      <c r="H188" s="40">
        <f>ESTUDIANTES!E188</f>
        <v>0</v>
      </c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</row>
    <row r="189" spans="1:260" s="5" customFormat="1" x14ac:dyDescent="0.35">
      <c r="A189" s="38">
        <v>185</v>
      </c>
      <c r="B189" s="39">
        <f>ESTUDIANTES!B189</f>
        <v>0</v>
      </c>
      <c r="C189" s="39">
        <f>ESTUDIANTES!C189</f>
        <v>0</v>
      </c>
      <c r="D189" s="96">
        <f>ESTUDIANTES!D189</f>
        <v>0</v>
      </c>
      <c r="E189" s="96"/>
      <c r="F189" s="96"/>
      <c r="G189" s="96"/>
      <c r="H189" s="40">
        <f>ESTUDIANTES!E189</f>
        <v>0</v>
      </c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</row>
    <row r="190" spans="1:260" s="5" customFormat="1" x14ac:dyDescent="0.35">
      <c r="A190" s="38">
        <v>186</v>
      </c>
      <c r="B190" s="39">
        <f>ESTUDIANTES!B190</f>
        <v>0</v>
      </c>
      <c r="C190" s="39">
        <f>ESTUDIANTES!C190</f>
        <v>0</v>
      </c>
      <c r="D190" s="96">
        <f>ESTUDIANTES!D190</f>
        <v>0</v>
      </c>
      <c r="E190" s="96"/>
      <c r="F190" s="96"/>
      <c r="G190" s="96"/>
      <c r="H190" s="40">
        <f>ESTUDIANTES!E190</f>
        <v>0</v>
      </c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</row>
    <row r="191" spans="1:260" s="5" customFormat="1" x14ac:dyDescent="0.35">
      <c r="A191" s="38">
        <v>187</v>
      </c>
      <c r="B191" s="39">
        <f>ESTUDIANTES!B191</f>
        <v>0</v>
      </c>
      <c r="C191" s="39">
        <f>ESTUDIANTES!C191</f>
        <v>0</v>
      </c>
      <c r="D191" s="96">
        <f>ESTUDIANTES!D191</f>
        <v>0</v>
      </c>
      <c r="E191" s="96"/>
      <c r="F191" s="96"/>
      <c r="G191" s="96"/>
      <c r="H191" s="40">
        <f>ESTUDIANTES!E191</f>
        <v>0</v>
      </c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</row>
    <row r="192" spans="1:260" s="5" customFormat="1" x14ac:dyDescent="0.35">
      <c r="A192" s="38">
        <v>188</v>
      </c>
      <c r="B192" s="39">
        <f>ESTUDIANTES!B192</f>
        <v>0</v>
      </c>
      <c r="C192" s="39">
        <f>ESTUDIANTES!C192</f>
        <v>0</v>
      </c>
      <c r="D192" s="96">
        <f>ESTUDIANTES!D192</f>
        <v>0</v>
      </c>
      <c r="E192" s="96"/>
      <c r="F192" s="96"/>
      <c r="G192" s="96"/>
      <c r="H192" s="40">
        <f>ESTUDIANTES!E192</f>
        <v>0</v>
      </c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</row>
    <row r="193" spans="1:260" s="5" customFormat="1" x14ac:dyDescent="0.35">
      <c r="A193" s="38">
        <v>189</v>
      </c>
      <c r="B193" s="39">
        <f>ESTUDIANTES!B193</f>
        <v>0</v>
      </c>
      <c r="C193" s="39">
        <f>ESTUDIANTES!C193</f>
        <v>0</v>
      </c>
      <c r="D193" s="96">
        <f>ESTUDIANTES!D193</f>
        <v>0</v>
      </c>
      <c r="E193" s="96"/>
      <c r="F193" s="96"/>
      <c r="G193" s="96"/>
      <c r="H193" s="40">
        <f>ESTUDIANTES!E193</f>
        <v>0</v>
      </c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  <c r="IY193" s="6"/>
      <c r="IZ193" s="6"/>
    </row>
    <row r="194" spans="1:260" s="5" customFormat="1" x14ac:dyDescent="0.35">
      <c r="A194" s="38">
        <v>190</v>
      </c>
      <c r="B194" s="39">
        <f>ESTUDIANTES!B194</f>
        <v>0</v>
      </c>
      <c r="C194" s="39">
        <f>ESTUDIANTES!C194</f>
        <v>0</v>
      </c>
      <c r="D194" s="96">
        <f>ESTUDIANTES!D194</f>
        <v>0</v>
      </c>
      <c r="E194" s="96"/>
      <c r="F194" s="96"/>
      <c r="G194" s="96"/>
      <c r="H194" s="40">
        <f>ESTUDIANTES!E194</f>
        <v>0</v>
      </c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</row>
    <row r="195" spans="1:260" s="5" customFormat="1" x14ac:dyDescent="0.35">
      <c r="A195" s="38">
        <v>191</v>
      </c>
      <c r="B195" s="39">
        <f>ESTUDIANTES!B195</f>
        <v>0</v>
      </c>
      <c r="C195" s="39">
        <f>ESTUDIANTES!C195</f>
        <v>0</v>
      </c>
      <c r="D195" s="96">
        <f>ESTUDIANTES!D195</f>
        <v>0</v>
      </c>
      <c r="E195" s="96"/>
      <c r="F195" s="96"/>
      <c r="G195" s="96"/>
      <c r="H195" s="40">
        <f>ESTUDIANTES!E195</f>
        <v>0</v>
      </c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</row>
    <row r="196" spans="1:260" s="20" customFormat="1" x14ac:dyDescent="0.35">
      <c r="A196" s="35">
        <v>192</v>
      </c>
      <c r="B196" s="36">
        <f>ESTUDIANTES!B196</f>
        <v>0</v>
      </c>
      <c r="C196" s="36">
        <f>ESTUDIANTES!C196</f>
        <v>0</v>
      </c>
      <c r="D196" s="95">
        <f>ESTUDIANTES!D196</f>
        <v>0</v>
      </c>
      <c r="E196" s="95"/>
      <c r="F196" s="95"/>
      <c r="G196" s="95"/>
      <c r="H196" s="37">
        <f>ESTUDIANTES!E196</f>
        <v>0</v>
      </c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  <c r="IX196" s="6"/>
      <c r="IY196" s="6"/>
      <c r="IZ196" s="6"/>
    </row>
    <row r="197" spans="1:260" s="5" customFormat="1" x14ac:dyDescent="0.35">
      <c r="A197" s="38">
        <v>193</v>
      </c>
      <c r="B197" s="39">
        <f>ESTUDIANTES!B197</f>
        <v>0</v>
      </c>
      <c r="C197" s="39">
        <f>ESTUDIANTES!C197</f>
        <v>0</v>
      </c>
      <c r="D197" s="96">
        <f>ESTUDIANTES!D197</f>
        <v>0</v>
      </c>
      <c r="E197" s="96"/>
      <c r="F197" s="96"/>
      <c r="G197" s="96"/>
      <c r="H197" s="40">
        <f>ESTUDIANTES!E197</f>
        <v>0</v>
      </c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</row>
    <row r="198" spans="1:260" s="5" customFormat="1" x14ac:dyDescent="0.35">
      <c r="A198" s="38">
        <v>194</v>
      </c>
      <c r="B198" s="39">
        <f>ESTUDIANTES!B198</f>
        <v>0</v>
      </c>
      <c r="C198" s="39">
        <f>ESTUDIANTES!C198</f>
        <v>0</v>
      </c>
      <c r="D198" s="96">
        <f>ESTUDIANTES!D198</f>
        <v>0</v>
      </c>
      <c r="E198" s="96"/>
      <c r="F198" s="96"/>
      <c r="G198" s="96"/>
      <c r="H198" s="40">
        <f>ESTUDIANTES!E198</f>
        <v>0</v>
      </c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</row>
    <row r="199" spans="1:260" s="5" customFormat="1" x14ac:dyDescent="0.35">
      <c r="A199" s="38">
        <v>195</v>
      </c>
      <c r="B199" s="39">
        <f>ESTUDIANTES!B199</f>
        <v>0</v>
      </c>
      <c r="C199" s="39">
        <f>ESTUDIANTES!C199</f>
        <v>0</v>
      </c>
      <c r="D199" s="96">
        <f>ESTUDIANTES!D199</f>
        <v>0</v>
      </c>
      <c r="E199" s="96"/>
      <c r="F199" s="96"/>
      <c r="G199" s="96"/>
      <c r="H199" s="40">
        <f>ESTUDIANTES!E199</f>
        <v>0</v>
      </c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</row>
    <row r="200" spans="1:260" s="5" customFormat="1" x14ac:dyDescent="0.35">
      <c r="A200" s="38">
        <v>196</v>
      </c>
      <c r="B200" s="39">
        <f>ESTUDIANTES!B200</f>
        <v>0</v>
      </c>
      <c r="C200" s="39">
        <f>ESTUDIANTES!C200</f>
        <v>0</v>
      </c>
      <c r="D200" s="96">
        <f>ESTUDIANTES!D200</f>
        <v>0</v>
      </c>
      <c r="E200" s="96"/>
      <c r="F200" s="96"/>
      <c r="G200" s="96"/>
      <c r="H200" s="40">
        <f>ESTUDIANTES!E200</f>
        <v>0</v>
      </c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  <c r="IY200" s="6"/>
      <c r="IZ200" s="6"/>
    </row>
    <row r="201" spans="1:260" s="5" customFormat="1" x14ac:dyDescent="0.35">
      <c r="A201" s="38">
        <v>197</v>
      </c>
      <c r="B201" s="39">
        <f>ESTUDIANTES!B201</f>
        <v>0</v>
      </c>
      <c r="C201" s="39">
        <f>ESTUDIANTES!C201</f>
        <v>0</v>
      </c>
      <c r="D201" s="96">
        <f>ESTUDIANTES!D201</f>
        <v>0</v>
      </c>
      <c r="E201" s="96"/>
      <c r="F201" s="96"/>
      <c r="G201" s="96"/>
      <c r="H201" s="40">
        <f>ESTUDIANTES!E201</f>
        <v>0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</row>
    <row r="202" spans="1:260" s="5" customFormat="1" x14ac:dyDescent="0.35">
      <c r="A202" s="38">
        <v>198</v>
      </c>
      <c r="B202" s="39">
        <f>ESTUDIANTES!B202</f>
        <v>0</v>
      </c>
      <c r="C202" s="39">
        <f>ESTUDIANTES!C202</f>
        <v>0</v>
      </c>
      <c r="D202" s="96">
        <f>ESTUDIANTES!D202</f>
        <v>0</v>
      </c>
      <c r="E202" s="96"/>
      <c r="F202" s="96"/>
      <c r="G202" s="96"/>
      <c r="H202" s="40">
        <f>ESTUDIANTES!E202</f>
        <v>0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  <c r="IX202" s="6"/>
      <c r="IY202" s="6"/>
      <c r="IZ202" s="6"/>
    </row>
    <row r="203" spans="1:260" s="5" customFormat="1" x14ac:dyDescent="0.35">
      <c r="A203" s="38">
        <v>199</v>
      </c>
      <c r="B203" s="39">
        <f>ESTUDIANTES!B203</f>
        <v>0</v>
      </c>
      <c r="C203" s="39">
        <f>ESTUDIANTES!C203</f>
        <v>0</v>
      </c>
      <c r="D203" s="96">
        <f>ESTUDIANTES!D203</f>
        <v>0</v>
      </c>
      <c r="E203" s="96"/>
      <c r="F203" s="96"/>
      <c r="G203" s="96"/>
      <c r="H203" s="40">
        <f>ESTUDIANTES!E203</f>
        <v>0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</row>
    <row r="204" spans="1:260" s="5" customFormat="1" x14ac:dyDescent="0.35">
      <c r="A204" s="38">
        <v>200</v>
      </c>
      <c r="B204" s="39">
        <f>ESTUDIANTES!B204</f>
        <v>0</v>
      </c>
      <c r="C204" s="39">
        <f>ESTUDIANTES!C204</f>
        <v>0</v>
      </c>
      <c r="D204" s="96">
        <f>ESTUDIANTES!D204</f>
        <v>0</v>
      </c>
      <c r="E204" s="96"/>
      <c r="F204" s="96"/>
      <c r="G204" s="96"/>
      <c r="H204" s="40">
        <f>ESTUDIANTES!E204</f>
        <v>0</v>
      </c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</row>
    <row r="205" spans="1:260" s="5" customFormat="1" x14ac:dyDescent="0.35">
      <c r="A205" s="38">
        <v>201</v>
      </c>
      <c r="B205" s="39">
        <f>ESTUDIANTES!B205</f>
        <v>0</v>
      </c>
      <c r="C205" s="39">
        <f>ESTUDIANTES!C205</f>
        <v>0</v>
      </c>
      <c r="D205" s="96">
        <f>ESTUDIANTES!D205</f>
        <v>0</v>
      </c>
      <c r="E205" s="96"/>
      <c r="F205" s="96"/>
      <c r="G205" s="96"/>
      <c r="H205" s="40">
        <f>ESTUDIANTES!E205</f>
        <v>0</v>
      </c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</row>
    <row r="206" spans="1:260" s="5" customFormat="1" x14ac:dyDescent="0.35">
      <c r="A206" s="38">
        <v>202</v>
      </c>
      <c r="B206" s="39">
        <f>ESTUDIANTES!B206</f>
        <v>0</v>
      </c>
      <c r="C206" s="39">
        <f>ESTUDIANTES!C206</f>
        <v>0</v>
      </c>
      <c r="D206" s="96">
        <f>ESTUDIANTES!D206</f>
        <v>0</v>
      </c>
      <c r="E206" s="96"/>
      <c r="F206" s="96"/>
      <c r="G206" s="96"/>
      <c r="H206" s="40">
        <f>ESTUDIANTES!E206</f>
        <v>0</v>
      </c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</row>
    <row r="207" spans="1:260" s="5" customFormat="1" x14ac:dyDescent="0.35">
      <c r="A207" s="38">
        <v>203</v>
      </c>
      <c r="B207" s="39">
        <f>ESTUDIANTES!B207</f>
        <v>0</v>
      </c>
      <c r="C207" s="39">
        <f>ESTUDIANTES!C207</f>
        <v>0</v>
      </c>
      <c r="D207" s="96">
        <f>ESTUDIANTES!D207</f>
        <v>0</v>
      </c>
      <c r="E207" s="96"/>
      <c r="F207" s="96"/>
      <c r="G207" s="96"/>
      <c r="H207" s="40">
        <f>ESTUDIANTES!E207</f>
        <v>0</v>
      </c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  <c r="IX207" s="6"/>
      <c r="IY207" s="6"/>
      <c r="IZ207" s="6"/>
    </row>
    <row r="208" spans="1:260" s="20" customFormat="1" x14ac:dyDescent="0.35">
      <c r="A208" s="35">
        <v>204</v>
      </c>
      <c r="B208" s="36">
        <f>ESTUDIANTES!B208</f>
        <v>0</v>
      </c>
      <c r="C208" s="36">
        <f>ESTUDIANTES!C208</f>
        <v>0</v>
      </c>
      <c r="D208" s="95">
        <f>ESTUDIANTES!D208</f>
        <v>0</v>
      </c>
      <c r="E208" s="95"/>
      <c r="F208" s="95"/>
      <c r="G208" s="95"/>
      <c r="H208" s="37">
        <f>ESTUDIANTES!E208</f>
        <v>0</v>
      </c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</row>
    <row r="209" spans="1:260" s="5" customFormat="1" x14ac:dyDescent="0.35">
      <c r="A209" s="38">
        <v>205</v>
      </c>
      <c r="B209" s="39">
        <f>ESTUDIANTES!B209</f>
        <v>0</v>
      </c>
      <c r="C209" s="39">
        <f>ESTUDIANTES!C209</f>
        <v>0</v>
      </c>
      <c r="D209" s="96">
        <f>ESTUDIANTES!D209</f>
        <v>0</v>
      </c>
      <c r="E209" s="96"/>
      <c r="F209" s="96"/>
      <c r="G209" s="96"/>
      <c r="H209" s="40">
        <f>ESTUDIANTES!E209</f>
        <v>0</v>
      </c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</row>
    <row r="210" spans="1:260" s="5" customFormat="1" x14ac:dyDescent="0.35">
      <c r="A210" s="38">
        <v>206</v>
      </c>
      <c r="B210" s="39">
        <f>ESTUDIANTES!B210</f>
        <v>0</v>
      </c>
      <c r="C210" s="39">
        <f>ESTUDIANTES!C210</f>
        <v>0</v>
      </c>
      <c r="D210" s="96">
        <f>ESTUDIANTES!D210</f>
        <v>0</v>
      </c>
      <c r="E210" s="96"/>
      <c r="F210" s="96"/>
      <c r="G210" s="96"/>
      <c r="H210" s="40">
        <f>ESTUDIANTES!E210</f>
        <v>0</v>
      </c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</row>
    <row r="211" spans="1:260" s="5" customFormat="1" x14ac:dyDescent="0.35">
      <c r="A211" s="38">
        <v>207</v>
      </c>
      <c r="B211" s="39">
        <f>ESTUDIANTES!B211</f>
        <v>0</v>
      </c>
      <c r="C211" s="39">
        <f>ESTUDIANTES!C211</f>
        <v>0</v>
      </c>
      <c r="D211" s="96">
        <f>ESTUDIANTES!D211</f>
        <v>0</v>
      </c>
      <c r="E211" s="96"/>
      <c r="F211" s="96"/>
      <c r="G211" s="96"/>
      <c r="H211" s="40">
        <f>ESTUDIANTES!E211</f>
        <v>0</v>
      </c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</row>
    <row r="212" spans="1:260" s="5" customFormat="1" x14ac:dyDescent="0.35">
      <c r="A212" s="38">
        <v>208</v>
      </c>
      <c r="B212" s="39">
        <f>ESTUDIANTES!B212</f>
        <v>0</v>
      </c>
      <c r="C212" s="39">
        <f>ESTUDIANTES!C212</f>
        <v>0</v>
      </c>
      <c r="D212" s="96">
        <f>ESTUDIANTES!D212</f>
        <v>0</v>
      </c>
      <c r="E212" s="96"/>
      <c r="F212" s="96"/>
      <c r="G212" s="96"/>
      <c r="H212" s="40">
        <f>ESTUDIANTES!E212</f>
        <v>0</v>
      </c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</row>
    <row r="213" spans="1:260" s="5" customFormat="1" x14ac:dyDescent="0.35">
      <c r="A213" s="38">
        <v>209</v>
      </c>
      <c r="B213" s="39">
        <f>ESTUDIANTES!B213</f>
        <v>0</v>
      </c>
      <c r="C213" s="39">
        <f>ESTUDIANTES!C213</f>
        <v>0</v>
      </c>
      <c r="D213" s="96">
        <f>ESTUDIANTES!D213</f>
        <v>0</v>
      </c>
      <c r="E213" s="96"/>
      <c r="F213" s="96"/>
      <c r="G213" s="96"/>
      <c r="H213" s="40">
        <f>ESTUDIANTES!E213</f>
        <v>0</v>
      </c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</row>
    <row r="214" spans="1:260" s="5" customFormat="1" x14ac:dyDescent="0.35">
      <c r="A214" s="38">
        <v>210</v>
      </c>
      <c r="B214" s="39">
        <f>ESTUDIANTES!B214</f>
        <v>0</v>
      </c>
      <c r="C214" s="39">
        <f>ESTUDIANTES!C214</f>
        <v>0</v>
      </c>
      <c r="D214" s="96">
        <f>ESTUDIANTES!D214</f>
        <v>0</v>
      </c>
      <c r="E214" s="96"/>
      <c r="F214" s="96"/>
      <c r="G214" s="96"/>
      <c r="H214" s="40">
        <f>ESTUDIANTES!E214</f>
        <v>0</v>
      </c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</row>
    <row r="215" spans="1:260" s="5" customFormat="1" x14ac:dyDescent="0.35">
      <c r="A215" s="38">
        <v>211</v>
      </c>
      <c r="B215" s="39">
        <f>ESTUDIANTES!B215</f>
        <v>0</v>
      </c>
      <c r="C215" s="39">
        <f>ESTUDIANTES!C215</f>
        <v>0</v>
      </c>
      <c r="D215" s="96">
        <f>ESTUDIANTES!D215</f>
        <v>0</v>
      </c>
      <c r="E215" s="96"/>
      <c r="F215" s="96"/>
      <c r="G215" s="96"/>
      <c r="H215" s="40">
        <f>ESTUDIANTES!E215</f>
        <v>0</v>
      </c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  <c r="IX215" s="6"/>
      <c r="IY215" s="6"/>
      <c r="IZ215" s="6"/>
    </row>
    <row r="216" spans="1:260" s="5" customFormat="1" x14ac:dyDescent="0.35">
      <c r="A216" s="38">
        <v>212</v>
      </c>
      <c r="B216" s="39">
        <f>ESTUDIANTES!B216</f>
        <v>0</v>
      </c>
      <c r="C216" s="39">
        <f>ESTUDIANTES!C216</f>
        <v>0</v>
      </c>
      <c r="D216" s="96">
        <f>ESTUDIANTES!D216</f>
        <v>0</v>
      </c>
      <c r="E216" s="96"/>
      <c r="F216" s="96"/>
      <c r="G216" s="96"/>
      <c r="H216" s="40">
        <f>ESTUDIANTES!E216</f>
        <v>0</v>
      </c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  <c r="IX216" s="6"/>
      <c r="IY216" s="6"/>
      <c r="IZ216" s="6"/>
    </row>
    <row r="217" spans="1:260" s="5" customFormat="1" x14ac:dyDescent="0.35">
      <c r="A217" s="38">
        <v>213</v>
      </c>
      <c r="B217" s="39">
        <f>ESTUDIANTES!B217</f>
        <v>0</v>
      </c>
      <c r="C217" s="39">
        <f>ESTUDIANTES!C217</f>
        <v>0</v>
      </c>
      <c r="D217" s="96">
        <f>ESTUDIANTES!D217</f>
        <v>0</v>
      </c>
      <c r="E217" s="96"/>
      <c r="F217" s="96"/>
      <c r="G217" s="96"/>
      <c r="H217" s="40">
        <f>ESTUDIANTES!E217</f>
        <v>0</v>
      </c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</row>
    <row r="218" spans="1:260" s="5" customFormat="1" x14ac:dyDescent="0.35">
      <c r="A218" s="38">
        <v>214</v>
      </c>
      <c r="B218" s="39">
        <f>ESTUDIANTES!B218</f>
        <v>0</v>
      </c>
      <c r="C218" s="39">
        <f>ESTUDIANTES!C218</f>
        <v>0</v>
      </c>
      <c r="D218" s="96">
        <f>ESTUDIANTES!D218</f>
        <v>0</v>
      </c>
      <c r="E218" s="96"/>
      <c r="F218" s="96"/>
      <c r="G218" s="96"/>
      <c r="H218" s="40">
        <f>ESTUDIANTES!E218</f>
        <v>0</v>
      </c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</row>
    <row r="219" spans="1:260" s="5" customFormat="1" x14ac:dyDescent="0.35">
      <c r="A219" s="38">
        <v>215</v>
      </c>
      <c r="B219" s="39">
        <f>ESTUDIANTES!B219</f>
        <v>0</v>
      </c>
      <c r="C219" s="39">
        <f>ESTUDIANTES!C219</f>
        <v>0</v>
      </c>
      <c r="D219" s="96">
        <f>ESTUDIANTES!D219</f>
        <v>0</v>
      </c>
      <c r="E219" s="96"/>
      <c r="F219" s="96"/>
      <c r="G219" s="96"/>
      <c r="H219" s="40">
        <f>ESTUDIANTES!E219</f>
        <v>0</v>
      </c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</row>
    <row r="220" spans="1:260" s="5" customFormat="1" x14ac:dyDescent="0.35">
      <c r="A220" s="38">
        <v>216</v>
      </c>
      <c r="B220" s="39">
        <f>ESTUDIANTES!B220</f>
        <v>0</v>
      </c>
      <c r="C220" s="39">
        <f>ESTUDIANTES!C220</f>
        <v>0</v>
      </c>
      <c r="D220" s="96">
        <f>ESTUDIANTES!D220</f>
        <v>0</v>
      </c>
      <c r="E220" s="96"/>
      <c r="F220" s="96"/>
      <c r="G220" s="96"/>
      <c r="H220" s="40">
        <f>ESTUDIANTES!E220</f>
        <v>0</v>
      </c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</row>
    <row r="221" spans="1:260" s="5" customFormat="1" x14ac:dyDescent="0.35">
      <c r="A221" s="38">
        <v>217</v>
      </c>
      <c r="B221" s="39">
        <f>ESTUDIANTES!B221</f>
        <v>0</v>
      </c>
      <c r="C221" s="39">
        <f>ESTUDIANTES!C221</f>
        <v>0</v>
      </c>
      <c r="D221" s="96">
        <f>ESTUDIANTES!D221</f>
        <v>0</v>
      </c>
      <c r="E221" s="96"/>
      <c r="F221" s="96"/>
      <c r="G221" s="96"/>
      <c r="H221" s="40">
        <f>ESTUDIANTES!E221</f>
        <v>0</v>
      </c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</row>
    <row r="222" spans="1:260" s="5" customFormat="1" x14ac:dyDescent="0.35">
      <c r="A222" s="38">
        <v>218</v>
      </c>
      <c r="B222" s="39">
        <f>ESTUDIANTES!B222</f>
        <v>0</v>
      </c>
      <c r="C222" s="39">
        <f>ESTUDIANTES!C222</f>
        <v>0</v>
      </c>
      <c r="D222" s="96">
        <f>ESTUDIANTES!D222</f>
        <v>0</v>
      </c>
      <c r="E222" s="96"/>
      <c r="F222" s="96"/>
      <c r="G222" s="96"/>
      <c r="H222" s="40">
        <f>ESTUDIANTES!E222</f>
        <v>0</v>
      </c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</row>
    <row r="223" spans="1:260" s="5" customFormat="1" x14ac:dyDescent="0.35">
      <c r="A223" s="38">
        <v>219</v>
      </c>
      <c r="B223" s="39">
        <f>ESTUDIANTES!B223</f>
        <v>0</v>
      </c>
      <c r="C223" s="39">
        <f>ESTUDIANTES!C223</f>
        <v>0</v>
      </c>
      <c r="D223" s="96">
        <f>ESTUDIANTES!D223</f>
        <v>0</v>
      </c>
      <c r="E223" s="96"/>
      <c r="F223" s="96"/>
      <c r="G223" s="96"/>
      <c r="H223" s="40">
        <f>ESTUDIANTES!E223</f>
        <v>0</v>
      </c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</row>
    <row r="224" spans="1:260" s="5" customFormat="1" x14ac:dyDescent="0.35">
      <c r="A224" s="38">
        <v>220</v>
      </c>
      <c r="B224" s="39">
        <f>ESTUDIANTES!B224</f>
        <v>0</v>
      </c>
      <c r="C224" s="39">
        <f>ESTUDIANTES!C224</f>
        <v>0</v>
      </c>
      <c r="D224" s="96">
        <f>ESTUDIANTES!D224</f>
        <v>0</v>
      </c>
      <c r="E224" s="96"/>
      <c r="F224" s="96"/>
      <c r="G224" s="96"/>
      <c r="H224" s="40">
        <f>ESTUDIANTES!E224</f>
        <v>0</v>
      </c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</row>
    <row r="225" spans="1:260" s="5" customFormat="1" x14ac:dyDescent="0.35">
      <c r="A225" s="38">
        <v>221</v>
      </c>
      <c r="B225" s="39">
        <f>ESTUDIANTES!B225</f>
        <v>0</v>
      </c>
      <c r="C225" s="39">
        <f>ESTUDIANTES!C225</f>
        <v>0</v>
      </c>
      <c r="D225" s="96">
        <f>ESTUDIANTES!D225</f>
        <v>0</v>
      </c>
      <c r="E225" s="96"/>
      <c r="F225" s="96"/>
      <c r="G225" s="96"/>
      <c r="H225" s="40">
        <f>ESTUDIANTES!E225</f>
        <v>0</v>
      </c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</row>
    <row r="226" spans="1:260" s="5" customFormat="1" x14ac:dyDescent="0.35">
      <c r="A226" s="38">
        <v>222</v>
      </c>
      <c r="B226" s="39">
        <f>ESTUDIANTES!B226</f>
        <v>0</v>
      </c>
      <c r="C226" s="39">
        <f>ESTUDIANTES!C226</f>
        <v>0</v>
      </c>
      <c r="D226" s="96">
        <f>ESTUDIANTES!D226</f>
        <v>0</v>
      </c>
      <c r="E226" s="96"/>
      <c r="F226" s="96"/>
      <c r="G226" s="96"/>
      <c r="H226" s="40">
        <f>ESTUDIANTES!E226</f>
        <v>0</v>
      </c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</row>
    <row r="227" spans="1:260" s="20" customFormat="1" x14ac:dyDescent="0.35">
      <c r="A227" s="35">
        <v>223</v>
      </c>
      <c r="B227" s="36">
        <f>ESTUDIANTES!B227</f>
        <v>0</v>
      </c>
      <c r="C227" s="36">
        <f>ESTUDIANTES!C227</f>
        <v>0</v>
      </c>
      <c r="D227" s="95">
        <f>ESTUDIANTES!D227</f>
        <v>0</v>
      </c>
      <c r="E227" s="95"/>
      <c r="F227" s="95"/>
      <c r="G227" s="95"/>
      <c r="H227" s="37">
        <f>ESTUDIANTES!E227</f>
        <v>0</v>
      </c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</row>
    <row r="228" spans="1:260" s="5" customFormat="1" x14ac:dyDescent="0.35">
      <c r="A228" s="38">
        <v>224</v>
      </c>
      <c r="B228" s="39">
        <f>ESTUDIANTES!B228</f>
        <v>0</v>
      </c>
      <c r="C228" s="39">
        <f>ESTUDIANTES!C228</f>
        <v>0</v>
      </c>
      <c r="D228" s="96">
        <f>ESTUDIANTES!D228</f>
        <v>0</v>
      </c>
      <c r="E228" s="96"/>
      <c r="F228" s="96"/>
      <c r="G228" s="96"/>
      <c r="H228" s="40">
        <f>ESTUDIANTES!E228</f>
        <v>0</v>
      </c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</row>
    <row r="229" spans="1:260" s="5" customFormat="1" x14ac:dyDescent="0.35">
      <c r="A229" s="38">
        <v>225</v>
      </c>
      <c r="B229" s="39">
        <f>ESTUDIANTES!B229</f>
        <v>0</v>
      </c>
      <c r="C229" s="39">
        <f>ESTUDIANTES!C229</f>
        <v>0</v>
      </c>
      <c r="D229" s="96">
        <f>ESTUDIANTES!D229</f>
        <v>0</v>
      </c>
      <c r="E229" s="96"/>
      <c r="F229" s="96"/>
      <c r="G229" s="96"/>
      <c r="H229" s="40">
        <f>ESTUDIANTES!E229</f>
        <v>0</v>
      </c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</row>
    <row r="230" spans="1:260" s="5" customFormat="1" x14ac:dyDescent="0.35">
      <c r="A230" s="38">
        <v>226</v>
      </c>
      <c r="B230" s="39">
        <f>ESTUDIANTES!B230</f>
        <v>0</v>
      </c>
      <c r="C230" s="39">
        <f>ESTUDIANTES!C230</f>
        <v>0</v>
      </c>
      <c r="D230" s="96">
        <f>ESTUDIANTES!D230</f>
        <v>0</v>
      </c>
      <c r="E230" s="96"/>
      <c r="F230" s="96"/>
      <c r="G230" s="96"/>
      <c r="H230" s="40">
        <f>ESTUDIANTES!E230</f>
        <v>0</v>
      </c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</row>
    <row r="231" spans="1:260" s="5" customFormat="1" x14ac:dyDescent="0.35">
      <c r="A231" s="38">
        <v>227</v>
      </c>
      <c r="B231" s="39">
        <f>ESTUDIANTES!B231</f>
        <v>0</v>
      </c>
      <c r="C231" s="39">
        <f>ESTUDIANTES!C231</f>
        <v>0</v>
      </c>
      <c r="D231" s="96">
        <f>ESTUDIANTES!D231</f>
        <v>0</v>
      </c>
      <c r="E231" s="96"/>
      <c r="F231" s="96"/>
      <c r="G231" s="96"/>
      <c r="H231" s="40">
        <f>ESTUDIANTES!E231</f>
        <v>0</v>
      </c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  <c r="IY231" s="6"/>
      <c r="IZ231" s="6"/>
    </row>
    <row r="232" spans="1:260" s="5" customFormat="1" x14ac:dyDescent="0.35">
      <c r="A232" s="38">
        <v>228</v>
      </c>
      <c r="B232" s="39">
        <f>ESTUDIANTES!B232</f>
        <v>0</v>
      </c>
      <c r="C232" s="39">
        <f>ESTUDIANTES!C232</f>
        <v>0</v>
      </c>
      <c r="D232" s="96">
        <f>ESTUDIANTES!D232</f>
        <v>0</v>
      </c>
      <c r="E232" s="96"/>
      <c r="F232" s="96"/>
      <c r="G232" s="96"/>
      <c r="H232" s="40">
        <f>ESTUDIANTES!E232</f>
        <v>0</v>
      </c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</row>
    <row r="233" spans="1:260" s="5" customFormat="1" x14ac:dyDescent="0.35">
      <c r="A233" s="38">
        <v>229</v>
      </c>
      <c r="B233" s="39">
        <f>ESTUDIANTES!B233</f>
        <v>0</v>
      </c>
      <c r="C233" s="39">
        <f>ESTUDIANTES!C233</f>
        <v>0</v>
      </c>
      <c r="D233" s="96">
        <f>ESTUDIANTES!D233</f>
        <v>0</v>
      </c>
      <c r="E233" s="96"/>
      <c r="F233" s="96"/>
      <c r="G233" s="96"/>
      <c r="H233" s="40">
        <f>ESTUDIANTES!E233</f>
        <v>0</v>
      </c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</row>
    <row r="234" spans="1:260" s="5" customFormat="1" x14ac:dyDescent="0.35">
      <c r="A234" s="38">
        <v>230</v>
      </c>
      <c r="B234" s="39">
        <f>ESTUDIANTES!B234</f>
        <v>0</v>
      </c>
      <c r="C234" s="39">
        <f>ESTUDIANTES!C234</f>
        <v>0</v>
      </c>
      <c r="D234" s="96">
        <f>ESTUDIANTES!D234</f>
        <v>0</v>
      </c>
      <c r="E234" s="96"/>
      <c r="F234" s="96"/>
      <c r="G234" s="96"/>
      <c r="H234" s="40">
        <f>ESTUDIANTES!E234</f>
        <v>0</v>
      </c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</row>
    <row r="235" spans="1:260" s="5" customFormat="1" x14ac:dyDescent="0.35">
      <c r="A235" s="38">
        <v>231</v>
      </c>
      <c r="B235" s="39">
        <f>ESTUDIANTES!B235</f>
        <v>0</v>
      </c>
      <c r="C235" s="39">
        <f>ESTUDIANTES!C235</f>
        <v>0</v>
      </c>
      <c r="D235" s="96">
        <f>ESTUDIANTES!D235</f>
        <v>0</v>
      </c>
      <c r="E235" s="96"/>
      <c r="F235" s="96"/>
      <c r="G235" s="96"/>
      <c r="H235" s="40">
        <f>ESTUDIANTES!E235</f>
        <v>0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</row>
    <row r="236" spans="1:260" s="5" customFormat="1" x14ac:dyDescent="0.35">
      <c r="A236" s="38">
        <v>232</v>
      </c>
      <c r="B236" s="39">
        <f>ESTUDIANTES!B236</f>
        <v>0</v>
      </c>
      <c r="C236" s="39">
        <f>ESTUDIANTES!C236</f>
        <v>0</v>
      </c>
      <c r="D236" s="96">
        <f>ESTUDIANTES!D236</f>
        <v>0</v>
      </c>
      <c r="E236" s="96"/>
      <c r="F236" s="96"/>
      <c r="G236" s="96"/>
      <c r="H236" s="40">
        <f>ESTUDIANTES!E236</f>
        <v>0</v>
      </c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</row>
    <row r="237" spans="1:260" s="5" customFormat="1" x14ac:dyDescent="0.35">
      <c r="A237" s="38">
        <v>233</v>
      </c>
      <c r="B237" s="39">
        <f>ESTUDIANTES!B237</f>
        <v>0</v>
      </c>
      <c r="C237" s="39">
        <f>ESTUDIANTES!C237</f>
        <v>0</v>
      </c>
      <c r="D237" s="96">
        <f>ESTUDIANTES!D237</f>
        <v>0</v>
      </c>
      <c r="E237" s="96"/>
      <c r="F237" s="96"/>
      <c r="G237" s="96"/>
      <c r="H237" s="40">
        <f>ESTUDIANTES!E237</f>
        <v>0</v>
      </c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</row>
    <row r="238" spans="1:260" s="5" customFormat="1" x14ac:dyDescent="0.35">
      <c r="A238" s="38">
        <v>234</v>
      </c>
      <c r="B238" s="39">
        <f>ESTUDIANTES!B238</f>
        <v>0</v>
      </c>
      <c r="C238" s="39">
        <f>ESTUDIANTES!C238</f>
        <v>0</v>
      </c>
      <c r="D238" s="96">
        <f>ESTUDIANTES!D238</f>
        <v>0</v>
      </c>
      <c r="E238" s="96"/>
      <c r="F238" s="96"/>
      <c r="G238" s="96"/>
      <c r="H238" s="40">
        <f>ESTUDIANTES!E238</f>
        <v>0</v>
      </c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</row>
    <row r="239" spans="1:260" s="5" customFormat="1" x14ac:dyDescent="0.35">
      <c r="A239" s="38">
        <v>235</v>
      </c>
      <c r="B239" s="39">
        <f>ESTUDIANTES!B239</f>
        <v>0</v>
      </c>
      <c r="C239" s="39">
        <f>ESTUDIANTES!C239</f>
        <v>0</v>
      </c>
      <c r="D239" s="96">
        <f>ESTUDIANTES!D239</f>
        <v>0</v>
      </c>
      <c r="E239" s="96"/>
      <c r="F239" s="96"/>
      <c r="G239" s="96"/>
      <c r="H239" s="40">
        <f>ESTUDIANTES!E239</f>
        <v>0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</row>
    <row r="240" spans="1:260" s="20" customFormat="1" x14ac:dyDescent="0.35">
      <c r="A240" s="35">
        <v>236</v>
      </c>
      <c r="B240" s="36">
        <f>ESTUDIANTES!B240</f>
        <v>0</v>
      </c>
      <c r="C240" s="36">
        <f>ESTUDIANTES!C240</f>
        <v>0</v>
      </c>
      <c r="D240" s="95">
        <f>ESTUDIANTES!D240</f>
        <v>0</v>
      </c>
      <c r="E240" s="95"/>
      <c r="F240" s="95"/>
      <c r="G240" s="95"/>
      <c r="H240" s="37">
        <f>ESTUDIANTES!E240</f>
        <v>0</v>
      </c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</row>
    <row r="241" spans="1:260" s="5" customFormat="1" x14ac:dyDescent="0.35">
      <c r="A241" s="38">
        <v>237</v>
      </c>
      <c r="B241" s="39">
        <f>ESTUDIANTES!B241</f>
        <v>0</v>
      </c>
      <c r="C241" s="39">
        <f>ESTUDIANTES!C241</f>
        <v>0</v>
      </c>
      <c r="D241" s="96">
        <f>ESTUDIANTES!D241</f>
        <v>0</v>
      </c>
      <c r="E241" s="96"/>
      <c r="F241" s="96"/>
      <c r="G241" s="96"/>
      <c r="H241" s="40">
        <f>ESTUDIANTES!E241</f>
        <v>0</v>
      </c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</row>
    <row r="242" spans="1:260" s="5" customFormat="1" x14ac:dyDescent="0.35">
      <c r="A242" s="38">
        <v>238</v>
      </c>
      <c r="B242" s="39">
        <f>ESTUDIANTES!B242</f>
        <v>0</v>
      </c>
      <c r="C242" s="39">
        <f>ESTUDIANTES!C242</f>
        <v>0</v>
      </c>
      <c r="D242" s="96">
        <f>ESTUDIANTES!D242</f>
        <v>0</v>
      </c>
      <c r="E242" s="96"/>
      <c r="F242" s="96"/>
      <c r="G242" s="96"/>
      <c r="H242" s="40">
        <f>ESTUDIANTES!E242</f>
        <v>0</v>
      </c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  <c r="IY242" s="6"/>
      <c r="IZ242" s="6"/>
    </row>
    <row r="243" spans="1:260" s="5" customFormat="1" x14ac:dyDescent="0.35">
      <c r="A243" s="38">
        <v>239</v>
      </c>
      <c r="B243" s="39">
        <f>ESTUDIANTES!B243</f>
        <v>0</v>
      </c>
      <c r="C243" s="39">
        <f>ESTUDIANTES!C243</f>
        <v>0</v>
      </c>
      <c r="D243" s="96">
        <f>ESTUDIANTES!D243</f>
        <v>0</v>
      </c>
      <c r="E243" s="96"/>
      <c r="F243" s="96"/>
      <c r="G243" s="96"/>
      <c r="H243" s="40">
        <f>ESTUDIANTES!E243</f>
        <v>0</v>
      </c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</row>
    <row r="244" spans="1:260" s="5" customFormat="1" x14ac:dyDescent="0.35">
      <c r="A244" s="38">
        <v>240</v>
      </c>
      <c r="B244" s="39">
        <f>ESTUDIANTES!B244</f>
        <v>0</v>
      </c>
      <c r="C244" s="39">
        <f>ESTUDIANTES!C244</f>
        <v>0</v>
      </c>
      <c r="D244" s="96">
        <f>ESTUDIANTES!D244</f>
        <v>0</v>
      </c>
      <c r="E244" s="96"/>
      <c r="F244" s="96"/>
      <c r="G244" s="96"/>
      <c r="H244" s="40">
        <f>ESTUDIANTES!E244</f>
        <v>0</v>
      </c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</row>
    <row r="245" spans="1:260" s="5" customFormat="1" x14ac:dyDescent="0.35">
      <c r="A245" s="38">
        <v>241</v>
      </c>
      <c r="B245" s="39">
        <f>ESTUDIANTES!B245</f>
        <v>0</v>
      </c>
      <c r="C245" s="39">
        <f>ESTUDIANTES!C245</f>
        <v>0</v>
      </c>
      <c r="D245" s="96">
        <f>ESTUDIANTES!D245</f>
        <v>0</v>
      </c>
      <c r="E245" s="96"/>
      <c r="F245" s="96"/>
      <c r="G245" s="96"/>
      <c r="H245" s="40">
        <f>ESTUDIANTES!E245</f>
        <v>0</v>
      </c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  <c r="IX245" s="6"/>
      <c r="IY245" s="6"/>
      <c r="IZ245" s="6"/>
    </row>
    <row r="246" spans="1:260" s="5" customFormat="1" x14ac:dyDescent="0.35">
      <c r="A246" s="38">
        <v>242</v>
      </c>
      <c r="B246" s="39">
        <f>ESTUDIANTES!B246</f>
        <v>0</v>
      </c>
      <c r="C246" s="39">
        <f>ESTUDIANTES!C246</f>
        <v>0</v>
      </c>
      <c r="D246" s="96">
        <f>ESTUDIANTES!D246</f>
        <v>0</v>
      </c>
      <c r="E246" s="96"/>
      <c r="F246" s="96"/>
      <c r="G246" s="96"/>
      <c r="H246" s="40">
        <f>ESTUDIANTES!E246</f>
        <v>0</v>
      </c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/>
      <c r="IY246" s="6"/>
      <c r="IZ246" s="6"/>
    </row>
    <row r="247" spans="1:260" s="5" customFormat="1" x14ac:dyDescent="0.35">
      <c r="A247" s="38">
        <v>243</v>
      </c>
      <c r="B247" s="39">
        <f>ESTUDIANTES!B247</f>
        <v>0</v>
      </c>
      <c r="C247" s="39">
        <f>ESTUDIANTES!C247</f>
        <v>0</v>
      </c>
      <c r="D247" s="96">
        <f>ESTUDIANTES!D247</f>
        <v>0</v>
      </c>
      <c r="E247" s="96"/>
      <c r="F247" s="96"/>
      <c r="G247" s="96"/>
      <c r="H247" s="40">
        <f>ESTUDIANTES!E247</f>
        <v>0</v>
      </c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</row>
    <row r="248" spans="1:260" s="5" customFormat="1" x14ac:dyDescent="0.35">
      <c r="A248" s="38">
        <v>244</v>
      </c>
      <c r="B248" s="39">
        <f>ESTUDIANTES!B248</f>
        <v>0</v>
      </c>
      <c r="C248" s="39">
        <f>ESTUDIANTES!C248</f>
        <v>0</v>
      </c>
      <c r="D248" s="96">
        <f>ESTUDIANTES!D248</f>
        <v>0</v>
      </c>
      <c r="E248" s="96"/>
      <c r="F248" s="96"/>
      <c r="G248" s="96"/>
      <c r="H248" s="40">
        <f>ESTUDIANTES!E248</f>
        <v>0</v>
      </c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</row>
    <row r="249" spans="1:260" s="5" customFormat="1" x14ac:dyDescent="0.35">
      <c r="A249" s="38">
        <v>245</v>
      </c>
      <c r="B249" s="39">
        <f>ESTUDIANTES!B249</f>
        <v>0</v>
      </c>
      <c r="C249" s="39">
        <f>ESTUDIANTES!C249</f>
        <v>0</v>
      </c>
      <c r="D249" s="96">
        <f>ESTUDIANTES!D249</f>
        <v>0</v>
      </c>
      <c r="E249" s="96"/>
      <c r="F249" s="96"/>
      <c r="G249" s="96"/>
      <c r="H249" s="40">
        <f>ESTUDIANTES!E249</f>
        <v>0</v>
      </c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</row>
    <row r="250" spans="1:260" s="5" customFormat="1" x14ac:dyDescent="0.35">
      <c r="A250" s="38">
        <v>246</v>
      </c>
      <c r="B250" s="39">
        <f>ESTUDIANTES!B250</f>
        <v>0</v>
      </c>
      <c r="C250" s="39">
        <f>ESTUDIANTES!C250</f>
        <v>0</v>
      </c>
      <c r="D250" s="96">
        <f>ESTUDIANTES!D250</f>
        <v>0</v>
      </c>
      <c r="E250" s="96"/>
      <c r="F250" s="96"/>
      <c r="G250" s="96"/>
      <c r="H250" s="40">
        <f>ESTUDIANTES!E250</f>
        <v>0</v>
      </c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</row>
    <row r="251" spans="1:260" s="5" customFormat="1" x14ac:dyDescent="0.35">
      <c r="A251" s="38">
        <v>247</v>
      </c>
      <c r="B251" s="39">
        <f>ESTUDIANTES!B251</f>
        <v>0</v>
      </c>
      <c r="C251" s="39">
        <f>ESTUDIANTES!C251</f>
        <v>0</v>
      </c>
      <c r="D251" s="96">
        <f>ESTUDIANTES!D251</f>
        <v>0</v>
      </c>
      <c r="E251" s="96"/>
      <c r="F251" s="96"/>
      <c r="G251" s="96"/>
      <c r="H251" s="40">
        <f>ESTUDIANTES!E251</f>
        <v>0</v>
      </c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</row>
    <row r="252" spans="1:260" s="5" customFormat="1" x14ac:dyDescent="0.35">
      <c r="A252" s="38">
        <v>248</v>
      </c>
      <c r="B252" s="39">
        <f>ESTUDIANTES!B252</f>
        <v>0</v>
      </c>
      <c r="C252" s="39">
        <f>ESTUDIANTES!C252</f>
        <v>0</v>
      </c>
      <c r="D252" s="96">
        <f>ESTUDIANTES!D252</f>
        <v>0</v>
      </c>
      <c r="E252" s="96"/>
      <c r="F252" s="96"/>
      <c r="G252" s="96"/>
      <c r="H252" s="40">
        <f>ESTUDIANTES!E252</f>
        <v>0</v>
      </c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</row>
    <row r="253" spans="1:260" s="5" customFormat="1" x14ac:dyDescent="0.35">
      <c r="A253" s="38">
        <v>249</v>
      </c>
      <c r="B253" s="39">
        <f>ESTUDIANTES!B253</f>
        <v>0</v>
      </c>
      <c r="C253" s="39">
        <f>ESTUDIANTES!C253</f>
        <v>0</v>
      </c>
      <c r="D253" s="96">
        <f>ESTUDIANTES!D253</f>
        <v>0</v>
      </c>
      <c r="E253" s="96"/>
      <c r="F253" s="96"/>
      <c r="G253" s="96"/>
      <c r="H253" s="40">
        <f>ESTUDIANTES!E253</f>
        <v>0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</row>
    <row r="254" spans="1:260" s="5" customFormat="1" x14ac:dyDescent="0.35">
      <c r="A254" s="38">
        <v>250</v>
      </c>
      <c r="B254" s="39">
        <f>ESTUDIANTES!B254</f>
        <v>0</v>
      </c>
      <c r="C254" s="39">
        <f>ESTUDIANTES!C254</f>
        <v>0</v>
      </c>
      <c r="D254" s="96">
        <f>ESTUDIANTES!D254</f>
        <v>0</v>
      </c>
      <c r="E254" s="96"/>
      <c r="F254" s="96"/>
      <c r="G254" s="96"/>
      <c r="H254" s="40">
        <f>ESTUDIANTES!E254</f>
        <v>0</v>
      </c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</row>
    <row r="255" spans="1:260" s="5" customFormat="1" x14ac:dyDescent="0.35">
      <c r="A255" s="38">
        <v>251</v>
      </c>
      <c r="B255" s="39">
        <f>ESTUDIANTES!B255</f>
        <v>0</v>
      </c>
      <c r="C255" s="39">
        <f>ESTUDIANTES!C255</f>
        <v>0</v>
      </c>
      <c r="D255" s="96">
        <f>ESTUDIANTES!D255</f>
        <v>0</v>
      </c>
      <c r="E255" s="96"/>
      <c r="F255" s="96"/>
      <c r="G255" s="96"/>
      <c r="H255" s="40">
        <f>ESTUDIANTES!E255</f>
        <v>0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</row>
    <row r="256" spans="1:260" s="5" customFormat="1" x14ac:dyDescent="0.35">
      <c r="A256" s="38">
        <v>252</v>
      </c>
      <c r="B256" s="39">
        <f>ESTUDIANTES!B256</f>
        <v>0</v>
      </c>
      <c r="C256" s="39">
        <f>ESTUDIANTES!C256</f>
        <v>0</v>
      </c>
      <c r="D256" s="96">
        <f>ESTUDIANTES!D256</f>
        <v>0</v>
      </c>
      <c r="E256" s="96"/>
      <c r="F256" s="96"/>
      <c r="G256" s="96"/>
      <c r="H256" s="40">
        <f>ESTUDIANTES!E256</f>
        <v>0</v>
      </c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</row>
    <row r="257" spans="1:260" s="5" customFormat="1" x14ac:dyDescent="0.35">
      <c r="A257" s="38">
        <v>253</v>
      </c>
      <c r="B257" s="39">
        <f>ESTUDIANTES!B257</f>
        <v>0</v>
      </c>
      <c r="C257" s="39">
        <f>ESTUDIANTES!C257</f>
        <v>0</v>
      </c>
      <c r="D257" s="96">
        <f>ESTUDIANTES!D257</f>
        <v>0</v>
      </c>
      <c r="E257" s="96"/>
      <c r="F257" s="96"/>
      <c r="G257" s="96"/>
      <c r="H257" s="40">
        <f>ESTUDIANTES!E257</f>
        <v>0</v>
      </c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</row>
    <row r="258" spans="1:260" s="5" customFormat="1" x14ac:dyDescent="0.35">
      <c r="A258" s="38">
        <v>254</v>
      </c>
      <c r="B258" s="39">
        <f>ESTUDIANTES!B258</f>
        <v>0</v>
      </c>
      <c r="C258" s="39">
        <f>ESTUDIANTES!C258</f>
        <v>0</v>
      </c>
      <c r="D258" s="96">
        <f>ESTUDIANTES!D258</f>
        <v>0</v>
      </c>
      <c r="E258" s="96"/>
      <c r="F258" s="96"/>
      <c r="G258" s="96"/>
      <c r="H258" s="40">
        <f>ESTUDIANTES!E258</f>
        <v>0</v>
      </c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  <c r="IX258" s="6"/>
      <c r="IY258" s="6"/>
      <c r="IZ258" s="6"/>
    </row>
    <row r="259" spans="1:260" s="5" customFormat="1" x14ac:dyDescent="0.35">
      <c r="A259" s="38">
        <v>255</v>
      </c>
      <c r="B259" s="39">
        <f>ESTUDIANTES!B259</f>
        <v>0</v>
      </c>
      <c r="C259" s="39">
        <f>ESTUDIANTES!C259</f>
        <v>0</v>
      </c>
      <c r="D259" s="96">
        <f>ESTUDIANTES!D259</f>
        <v>0</v>
      </c>
      <c r="E259" s="96"/>
      <c r="F259" s="96"/>
      <c r="G259" s="96"/>
      <c r="H259" s="40">
        <f>ESTUDIANTES!E259</f>
        <v>0</v>
      </c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</row>
    <row r="260" spans="1:260" s="5" customFormat="1" x14ac:dyDescent="0.35">
      <c r="A260" s="38">
        <v>256</v>
      </c>
      <c r="B260" s="39">
        <f>ESTUDIANTES!B260</f>
        <v>0</v>
      </c>
      <c r="C260" s="39">
        <f>ESTUDIANTES!C260</f>
        <v>0</v>
      </c>
      <c r="D260" s="96">
        <f>ESTUDIANTES!D260</f>
        <v>0</v>
      </c>
      <c r="E260" s="96"/>
      <c r="F260" s="96"/>
      <c r="G260" s="96"/>
      <c r="H260" s="40">
        <f>ESTUDIANTES!E260</f>
        <v>0</v>
      </c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</row>
    <row r="261" spans="1:260" s="5" customFormat="1" x14ac:dyDescent="0.35">
      <c r="A261" s="38">
        <v>257</v>
      </c>
      <c r="B261" s="39">
        <f>ESTUDIANTES!B261</f>
        <v>0</v>
      </c>
      <c r="C261" s="39">
        <f>ESTUDIANTES!C261</f>
        <v>0</v>
      </c>
      <c r="D261" s="96">
        <f>ESTUDIANTES!D261</f>
        <v>0</v>
      </c>
      <c r="E261" s="96"/>
      <c r="F261" s="96"/>
      <c r="G261" s="96"/>
      <c r="H261" s="40">
        <f>ESTUDIANTES!E261</f>
        <v>0</v>
      </c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/>
    </row>
    <row r="262" spans="1:260" s="5" customFormat="1" x14ac:dyDescent="0.35">
      <c r="A262" s="38">
        <v>258</v>
      </c>
      <c r="B262" s="39">
        <f>ESTUDIANTES!B262</f>
        <v>0</v>
      </c>
      <c r="C262" s="39">
        <f>ESTUDIANTES!C262</f>
        <v>0</v>
      </c>
      <c r="D262" s="96">
        <f>ESTUDIANTES!D262</f>
        <v>0</v>
      </c>
      <c r="E262" s="96"/>
      <c r="F262" s="96"/>
      <c r="G262" s="96"/>
      <c r="H262" s="40">
        <f>ESTUDIANTES!E262</f>
        <v>0</v>
      </c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  <c r="IX262" s="6"/>
      <c r="IY262" s="6"/>
      <c r="IZ262" s="6"/>
    </row>
    <row r="263" spans="1:260" s="5" customFormat="1" x14ac:dyDescent="0.35">
      <c r="A263" s="38">
        <v>259</v>
      </c>
      <c r="B263" s="39">
        <f>ESTUDIANTES!B263</f>
        <v>0</v>
      </c>
      <c r="C263" s="39">
        <f>ESTUDIANTES!C263</f>
        <v>0</v>
      </c>
      <c r="D263" s="96">
        <f>ESTUDIANTES!D263</f>
        <v>0</v>
      </c>
      <c r="E263" s="96"/>
      <c r="F263" s="96"/>
      <c r="G263" s="96"/>
      <c r="H263" s="40">
        <f>ESTUDIANTES!E263</f>
        <v>0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/>
      <c r="IZ263" s="6"/>
    </row>
    <row r="264" spans="1:260" s="5" customFormat="1" x14ac:dyDescent="0.35">
      <c r="A264" s="38">
        <v>260</v>
      </c>
      <c r="B264" s="39">
        <f>ESTUDIANTES!B264</f>
        <v>0</v>
      </c>
      <c r="C264" s="39">
        <f>ESTUDIANTES!C264</f>
        <v>0</v>
      </c>
      <c r="D264" s="96">
        <f>ESTUDIANTES!D264</f>
        <v>0</v>
      </c>
      <c r="E264" s="96"/>
      <c r="F264" s="96"/>
      <c r="G264" s="96"/>
      <c r="H264" s="40">
        <f>ESTUDIANTES!E264</f>
        <v>0</v>
      </c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  <c r="IX264" s="6"/>
      <c r="IY264" s="6"/>
      <c r="IZ264" s="6"/>
    </row>
    <row r="265" spans="1:260" s="5" customFormat="1" x14ac:dyDescent="0.35">
      <c r="A265" s="38">
        <v>261</v>
      </c>
      <c r="B265" s="39">
        <f>ESTUDIANTES!B265</f>
        <v>0</v>
      </c>
      <c r="C265" s="39">
        <f>ESTUDIANTES!C265</f>
        <v>0</v>
      </c>
      <c r="D265" s="96">
        <f>ESTUDIANTES!D265</f>
        <v>0</v>
      </c>
      <c r="E265" s="96"/>
      <c r="F265" s="96"/>
      <c r="G265" s="96"/>
      <c r="H265" s="40">
        <f>ESTUDIANTES!E265</f>
        <v>0</v>
      </c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  <c r="IX265" s="6"/>
      <c r="IY265" s="6"/>
      <c r="IZ265" s="6"/>
    </row>
    <row r="266" spans="1:260" s="5" customFormat="1" x14ac:dyDescent="0.35">
      <c r="A266" s="38">
        <v>262</v>
      </c>
      <c r="B266" s="39">
        <f>ESTUDIANTES!B266</f>
        <v>0</v>
      </c>
      <c r="C266" s="39">
        <f>ESTUDIANTES!C266</f>
        <v>0</v>
      </c>
      <c r="D266" s="96">
        <f>ESTUDIANTES!D266</f>
        <v>0</v>
      </c>
      <c r="E266" s="96"/>
      <c r="F266" s="96"/>
      <c r="G266" s="96"/>
      <c r="H266" s="40">
        <f>ESTUDIANTES!E266</f>
        <v>0</v>
      </c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</row>
    <row r="267" spans="1:260" s="5" customFormat="1" x14ac:dyDescent="0.35">
      <c r="A267" s="38">
        <v>263</v>
      </c>
      <c r="B267" s="39">
        <f>ESTUDIANTES!B267</f>
        <v>0</v>
      </c>
      <c r="C267" s="39">
        <f>ESTUDIANTES!C267</f>
        <v>0</v>
      </c>
      <c r="D267" s="96">
        <f>ESTUDIANTES!D267</f>
        <v>0</v>
      </c>
      <c r="E267" s="96"/>
      <c r="F267" s="96"/>
      <c r="G267" s="96"/>
      <c r="H267" s="40">
        <f>ESTUDIANTES!E267</f>
        <v>0</v>
      </c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</row>
    <row r="268" spans="1:260" s="5" customFormat="1" x14ac:dyDescent="0.35">
      <c r="A268" s="38">
        <v>264</v>
      </c>
      <c r="B268" s="39">
        <f>ESTUDIANTES!B268</f>
        <v>0</v>
      </c>
      <c r="C268" s="39">
        <f>ESTUDIANTES!C268</f>
        <v>0</v>
      </c>
      <c r="D268" s="96">
        <f>ESTUDIANTES!D268</f>
        <v>0</v>
      </c>
      <c r="E268" s="96"/>
      <c r="F268" s="96"/>
      <c r="G268" s="96"/>
      <c r="H268" s="40">
        <f>ESTUDIANTES!E268</f>
        <v>0</v>
      </c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</row>
    <row r="269" spans="1:260" s="5" customFormat="1" x14ac:dyDescent="0.35">
      <c r="A269" s="38">
        <v>265</v>
      </c>
      <c r="B269" s="39">
        <f>ESTUDIANTES!B269</f>
        <v>0</v>
      </c>
      <c r="C269" s="39">
        <f>ESTUDIANTES!C269</f>
        <v>0</v>
      </c>
      <c r="D269" s="96">
        <f>ESTUDIANTES!D269</f>
        <v>0</v>
      </c>
      <c r="E269" s="96"/>
      <c r="F269" s="96"/>
      <c r="G269" s="96"/>
      <c r="H269" s="40">
        <f>ESTUDIANTES!E269</f>
        <v>0</v>
      </c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</row>
    <row r="270" spans="1:260" s="5" customFormat="1" x14ac:dyDescent="0.35">
      <c r="A270" s="38">
        <v>266</v>
      </c>
      <c r="B270" s="39">
        <f>ESTUDIANTES!B270</f>
        <v>0</v>
      </c>
      <c r="C270" s="39">
        <f>ESTUDIANTES!C270</f>
        <v>0</v>
      </c>
      <c r="D270" s="96">
        <f>ESTUDIANTES!D270</f>
        <v>0</v>
      </c>
      <c r="E270" s="96"/>
      <c r="F270" s="96"/>
      <c r="G270" s="96"/>
      <c r="H270" s="40">
        <f>ESTUDIANTES!E270</f>
        <v>0</v>
      </c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</row>
    <row r="271" spans="1:260" s="5" customFormat="1" x14ac:dyDescent="0.35">
      <c r="A271" s="38">
        <v>267</v>
      </c>
      <c r="B271" s="39">
        <f>ESTUDIANTES!B271</f>
        <v>0</v>
      </c>
      <c r="C271" s="39">
        <f>ESTUDIANTES!C271</f>
        <v>0</v>
      </c>
      <c r="D271" s="96">
        <f>ESTUDIANTES!D271</f>
        <v>0</v>
      </c>
      <c r="E271" s="96"/>
      <c r="F271" s="96"/>
      <c r="G271" s="96"/>
      <c r="H271" s="40">
        <f>ESTUDIANTES!E271</f>
        <v>0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</row>
    <row r="272" spans="1:260" s="5" customFormat="1" x14ac:dyDescent="0.35">
      <c r="A272" s="38">
        <v>268</v>
      </c>
      <c r="B272" s="39">
        <f>ESTUDIANTES!B272</f>
        <v>0</v>
      </c>
      <c r="C272" s="39">
        <f>ESTUDIANTES!C272</f>
        <v>0</v>
      </c>
      <c r="D272" s="96">
        <f>ESTUDIANTES!D272</f>
        <v>0</v>
      </c>
      <c r="E272" s="96"/>
      <c r="F272" s="96"/>
      <c r="G272" s="96"/>
      <c r="H272" s="40">
        <f>ESTUDIANTES!E272</f>
        <v>0</v>
      </c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</row>
    <row r="273" spans="1:260" s="5" customFormat="1" x14ac:dyDescent="0.35">
      <c r="A273" s="38">
        <v>269</v>
      </c>
      <c r="B273" s="39">
        <f>ESTUDIANTES!B273</f>
        <v>0</v>
      </c>
      <c r="C273" s="39">
        <f>ESTUDIANTES!C273</f>
        <v>0</v>
      </c>
      <c r="D273" s="96">
        <f>ESTUDIANTES!D273</f>
        <v>0</v>
      </c>
      <c r="E273" s="96"/>
      <c r="F273" s="96"/>
      <c r="G273" s="96"/>
      <c r="H273" s="40">
        <f>ESTUDIANTES!E273</f>
        <v>0</v>
      </c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  <c r="IY273" s="6"/>
      <c r="IZ273" s="6"/>
    </row>
    <row r="274" spans="1:260" s="20" customFormat="1" x14ac:dyDescent="0.35">
      <c r="A274" s="35">
        <v>270</v>
      </c>
      <c r="B274" s="36">
        <f>ESTUDIANTES!B274</f>
        <v>0</v>
      </c>
      <c r="C274" s="36">
        <f>ESTUDIANTES!C274</f>
        <v>0</v>
      </c>
      <c r="D274" s="95">
        <f>ESTUDIANTES!D274</f>
        <v>0</v>
      </c>
      <c r="E274" s="95"/>
      <c r="F274" s="95"/>
      <c r="G274" s="95"/>
      <c r="H274" s="37">
        <f>ESTUDIANTES!E274</f>
        <v>0</v>
      </c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/>
      <c r="IY274" s="6"/>
      <c r="IZ274" s="6"/>
    </row>
    <row r="275" spans="1:260" s="5" customFormat="1" x14ac:dyDescent="0.35">
      <c r="A275" s="38">
        <v>271</v>
      </c>
      <c r="B275" s="39">
        <f>ESTUDIANTES!B275</f>
        <v>0</v>
      </c>
      <c r="C275" s="39">
        <f>ESTUDIANTES!C275</f>
        <v>0</v>
      </c>
      <c r="D275" s="96">
        <f>ESTUDIANTES!D275</f>
        <v>0</v>
      </c>
      <c r="E275" s="96"/>
      <c r="F275" s="96"/>
      <c r="G275" s="96"/>
      <c r="H275" s="40">
        <f>ESTUDIANTES!E275</f>
        <v>0</v>
      </c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  <c r="IX275" s="6"/>
      <c r="IY275" s="6"/>
      <c r="IZ275" s="6"/>
    </row>
    <row r="276" spans="1:260" s="5" customFormat="1" x14ac:dyDescent="0.35">
      <c r="A276" s="38">
        <v>272</v>
      </c>
      <c r="B276" s="39">
        <f>ESTUDIANTES!B276</f>
        <v>0</v>
      </c>
      <c r="C276" s="39">
        <f>ESTUDIANTES!C276</f>
        <v>0</v>
      </c>
      <c r="D276" s="96">
        <f>ESTUDIANTES!D276</f>
        <v>0</v>
      </c>
      <c r="E276" s="96"/>
      <c r="F276" s="96"/>
      <c r="G276" s="96"/>
      <c r="H276" s="40">
        <f>ESTUDIANTES!E276</f>
        <v>0</v>
      </c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</row>
    <row r="277" spans="1:260" s="5" customFormat="1" x14ac:dyDescent="0.35">
      <c r="A277" s="38">
        <v>273</v>
      </c>
      <c r="B277" s="39">
        <f>ESTUDIANTES!B277</f>
        <v>0</v>
      </c>
      <c r="C277" s="39">
        <f>ESTUDIANTES!C277</f>
        <v>0</v>
      </c>
      <c r="D277" s="96">
        <f>ESTUDIANTES!D277</f>
        <v>0</v>
      </c>
      <c r="E277" s="96"/>
      <c r="F277" s="96"/>
      <c r="G277" s="96"/>
      <c r="H277" s="40">
        <f>ESTUDIANTES!E277</f>
        <v>0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  <c r="IX277" s="6"/>
      <c r="IY277" s="6"/>
      <c r="IZ277" s="6"/>
    </row>
    <row r="278" spans="1:260" s="5" customFormat="1" x14ac:dyDescent="0.35">
      <c r="A278" s="38">
        <v>274</v>
      </c>
      <c r="B278" s="39">
        <f>ESTUDIANTES!B278</f>
        <v>0</v>
      </c>
      <c r="C278" s="39">
        <f>ESTUDIANTES!C278</f>
        <v>0</v>
      </c>
      <c r="D278" s="96">
        <f>ESTUDIANTES!D278</f>
        <v>0</v>
      </c>
      <c r="E278" s="96"/>
      <c r="F278" s="96"/>
      <c r="G278" s="96"/>
      <c r="H278" s="40">
        <f>ESTUDIANTES!E278</f>
        <v>0</v>
      </c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  <c r="IX278" s="6"/>
      <c r="IY278" s="6"/>
      <c r="IZ278" s="6"/>
    </row>
    <row r="279" spans="1:260" s="5" customFormat="1" x14ac:dyDescent="0.35">
      <c r="A279" s="38">
        <v>275</v>
      </c>
      <c r="B279" s="39">
        <f>ESTUDIANTES!B279</f>
        <v>0</v>
      </c>
      <c r="C279" s="39">
        <f>ESTUDIANTES!C279</f>
        <v>0</v>
      </c>
      <c r="D279" s="96">
        <f>ESTUDIANTES!D279</f>
        <v>0</v>
      </c>
      <c r="E279" s="96"/>
      <c r="F279" s="96"/>
      <c r="G279" s="96"/>
      <c r="H279" s="40">
        <f>ESTUDIANTES!E279</f>
        <v>0</v>
      </c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  <c r="IY279" s="6"/>
      <c r="IZ279" s="6"/>
    </row>
    <row r="280" spans="1:260" s="5" customFormat="1" x14ac:dyDescent="0.35">
      <c r="A280" s="38">
        <v>276</v>
      </c>
      <c r="B280" s="39">
        <f>ESTUDIANTES!B280</f>
        <v>0</v>
      </c>
      <c r="C280" s="39">
        <f>ESTUDIANTES!C280</f>
        <v>0</v>
      </c>
      <c r="D280" s="96">
        <f>ESTUDIANTES!D280</f>
        <v>0</v>
      </c>
      <c r="E280" s="96"/>
      <c r="F280" s="96"/>
      <c r="G280" s="96"/>
      <c r="H280" s="40">
        <f>ESTUDIANTES!E280</f>
        <v>0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  <c r="IX280" s="6"/>
      <c r="IY280" s="6"/>
      <c r="IZ280" s="6"/>
    </row>
    <row r="281" spans="1:260" s="5" customFormat="1" x14ac:dyDescent="0.35">
      <c r="A281" s="38">
        <v>277</v>
      </c>
      <c r="B281" s="39">
        <f>ESTUDIANTES!B281</f>
        <v>0</v>
      </c>
      <c r="C281" s="39">
        <f>ESTUDIANTES!C281</f>
        <v>0</v>
      </c>
      <c r="D281" s="96">
        <f>ESTUDIANTES!D281</f>
        <v>0</v>
      </c>
      <c r="E281" s="96"/>
      <c r="F281" s="96"/>
      <c r="G281" s="96"/>
      <c r="H281" s="40">
        <f>ESTUDIANTES!E281</f>
        <v>0</v>
      </c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  <c r="IX281" s="6"/>
      <c r="IY281" s="6"/>
      <c r="IZ281" s="6"/>
    </row>
    <row r="282" spans="1:260" s="5" customFormat="1" x14ac:dyDescent="0.35">
      <c r="A282" s="38">
        <v>278</v>
      </c>
      <c r="B282" s="39">
        <f>ESTUDIANTES!B282</f>
        <v>0</v>
      </c>
      <c r="C282" s="39">
        <f>ESTUDIANTES!C282</f>
        <v>0</v>
      </c>
      <c r="D282" s="96">
        <f>ESTUDIANTES!D282</f>
        <v>0</v>
      </c>
      <c r="E282" s="96"/>
      <c r="F282" s="96"/>
      <c r="G282" s="96"/>
      <c r="H282" s="40">
        <f>ESTUDIANTES!E282</f>
        <v>0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</row>
    <row r="283" spans="1:260" s="5" customFormat="1" x14ac:dyDescent="0.35">
      <c r="A283" s="38">
        <v>279</v>
      </c>
      <c r="B283" s="39">
        <f>ESTUDIANTES!B283</f>
        <v>0</v>
      </c>
      <c r="C283" s="39">
        <f>ESTUDIANTES!C283</f>
        <v>0</v>
      </c>
      <c r="D283" s="96">
        <f>ESTUDIANTES!D283</f>
        <v>0</v>
      </c>
      <c r="E283" s="96"/>
      <c r="F283" s="96"/>
      <c r="G283" s="96"/>
      <c r="H283" s="40">
        <f>ESTUDIANTES!E283</f>
        <v>0</v>
      </c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  <c r="IX283" s="6"/>
      <c r="IY283" s="6"/>
      <c r="IZ283" s="6"/>
    </row>
    <row r="284" spans="1:260" s="5" customFormat="1" x14ac:dyDescent="0.35">
      <c r="A284" s="38">
        <v>280</v>
      </c>
      <c r="B284" s="39">
        <f>ESTUDIANTES!B284</f>
        <v>0</v>
      </c>
      <c r="C284" s="39">
        <f>ESTUDIANTES!C284</f>
        <v>0</v>
      </c>
      <c r="D284" s="96">
        <f>ESTUDIANTES!D284</f>
        <v>0</v>
      </c>
      <c r="E284" s="96"/>
      <c r="F284" s="96"/>
      <c r="G284" s="96"/>
      <c r="H284" s="40">
        <f>ESTUDIANTES!E284</f>
        <v>0</v>
      </c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  <c r="IX284" s="6"/>
      <c r="IY284" s="6"/>
      <c r="IZ284" s="6"/>
    </row>
    <row r="285" spans="1:260" s="5" customFormat="1" x14ac:dyDescent="0.35">
      <c r="A285" s="38">
        <v>281</v>
      </c>
      <c r="B285" s="39">
        <f>ESTUDIANTES!B285</f>
        <v>0</v>
      </c>
      <c r="C285" s="39">
        <f>ESTUDIANTES!C285</f>
        <v>0</v>
      </c>
      <c r="D285" s="96">
        <f>ESTUDIANTES!D285</f>
        <v>0</v>
      </c>
      <c r="E285" s="96"/>
      <c r="F285" s="96"/>
      <c r="G285" s="96"/>
      <c r="H285" s="40">
        <f>ESTUDIANTES!E285</f>
        <v>0</v>
      </c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  <c r="IX285" s="6"/>
      <c r="IY285" s="6"/>
      <c r="IZ285" s="6"/>
    </row>
    <row r="286" spans="1:260" s="5" customFormat="1" x14ac:dyDescent="0.35">
      <c r="A286" s="38">
        <v>282</v>
      </c>
      <c r="B286" s="39">
        <f>ESTUDIANTES!B286</f>
        <v>0</v>
      </c>
      <c r="C286" s="39">
        <f>ESTUDIANTES!C286</f>
        <v>0</v>
      </c>
      <c r="D286" s="96">
        <f>ESTUDIANTES!D286</f>
        <v>0</v>
      </c>
      <c r="E286" s="96"/>
      <c r="F286" s="96"/>
      <c r="G286" s="96"/>
      <c r="H286" s="40">
        <f>ESTUDIANTES!E286</f>
        <v>0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</row>
    <row r="287" spans="1:260" s="5" customFormat="1" x14ac:dyDescent="0.35">
      <c r="A287" s="38">
        <v>283</v>
      </c>
      <c r="B287" s="39">
        <f>ESTUDIANTES!B287</f>
        <v>0</v>
      </c>
      <c r="C287" s="39">
        <f>ESTUDIANTES!C287</f>
        <v>0</v>
      </c>
      <c r="D287" s="96">
        <f>ESTUDIANTES!D287</f>
        <v>0</v>
      </c>
      <c r="E287" s="96"/>
      <c r="F287" s="96"/>
      <c r="G287" s="96"/>
      <c r="H287" s="40">
        <f>ESTUDIANTES!E287</f>
        <v>0</v>
      </c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</row>
    <row r="288" spans="1:260" s="5" customFormat="1" x14ac:dyDescent="0.35">
      <c r="A288" s="38">
        <v>284</v>
      </c>
      <c r="B288" s="39">
        <f>ESTUDIANTES!B288</f>
        <v>0</v>
      </c>
      <c r="C288" s="39">
        <f>ESTUDIANTES!C288</f>
        <v>0</v>
      </c>
      <c r="D288" s="96">
        <f>ESTUDIANTES!D288</f>
        <v>0</v>
      </c>
      <c r="E288" s="96"/>
      <c r="F288" s="96"/>
      <c r="G288" s="96"/>
      <c r="H288" s="40">
        <f>ESTUDIANTES!E288</f>
        <v>0</v>
      </c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</row>
    <row r="289" spans="1:260" s="5" customFormat="1" x14ac:dyDescent="0.35">
      <c r="A289" s="38">
        <v>285</v>
      </c>
      <c r="B289" s="39">
        <f>ESTUDIANTES!B289</f>
        <v>0</v>
      </c>
      <c r="C289" s="39">
        <f>ESTUDIANTES!C289</f>
        <v>0</v>
      </c>
      <c r="D289" s="96">
        <f>ESTUDIANTES!D289</f>
        <v>0</v>
      </c>
      <c r="E289" s="96"/>
      <c r="F289" s="96"/>
      <c r="G289" s="96"/>
      <c r="H289" s="40">
        <f>ESTUDIANTES!E289</f>
        <v>0</v>
      </c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</row>
    <row r="290" spans="1:260" s="5" customFormat="1" x14ac:dyDescent="0.35">
      <c r="A290" s="38">
        <v>286</v>
      </c>
      <c r="B290" s="39">
        <f>ESTUDIANTES!B290</f>
        <v>0</v>
      </c>
      <c r="C290" s="39">
        <f>ESTUDIANTES!C290</f>
        <v>0</v>
      </c>
      <c r="D290" s="96">
        <f>ESTUDIANTES!D290</f>
        <v>0</v>
      </c>
      <c r="E290" s="96"/>
      <c r="F290" s="96"/>
      <c r="G290" s="96"/>
      <c r="H290" s="40">
        <f>ESTUDIANTES!E290</f>
        <v>0</v>
      </c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</row>
    <row r="291" spans="1:260" s="5" customFormat="1" x14ac:dyDescent="0.35">
      <c r="A291" s="38">
        <v>287</v>
      </c>
      <c r="B291" s="39">
        <f>ESTUDIANTES!B291</f>
        <v>0</v>
      </c>
      <c r="C291" s="39">
        <f>ESTUDIANTES!C291</f>
        <v>0</v>
      </c>
      <c r="D291" s="96">
        <f>ESTUDIANTES!D291</f>
        <v>0</v>
      </c>
      <c r="E291" s="96"/>
      <c r="F291" s="96"/>
      <c r="G291" s="96"/>
      <c r="H291" s="40">
        <f>ESTUDIANTES!E291</f>
        <v>0</v>
      </c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</row>
    <row r="292" spans="1:260" s="5" customFormat="1" x14ac:dyDescent="0.35">
      <c r="A292" s="38">
        <v>288</v>
      </c>
      <c r="B292" s="39">
        <f>ESTUDIANTES!B292</f>
        <v>0</v>
      </c>
      <c r="C292" s="39">
        <f>ESTUDIANTES!C292</f>
        <v>0</v>
      </c>
      <c r="D292" s="96">
        <f>ESTUDIANTES!D292</f>
        <v>0</v>
      </c>
      <c r="E292" s="96"/>
      <c r="F292" s="96"/>
      <c r="G292" s="96"/>
      <c r="H292" s="40">
        <f>ESTUDIANTES!E292</f>
        <v>0</v>
      </c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</row>
    <row r="293" spans="1:260" s="5" customFormat="1" x14ac:dyDescent="0.35">
      <c r="A293" s="38">
        <v>289</v>
      </c>
      <c r="B293" s="39">
        <f>ESTUDIANTES!B293</f>
        <v>0</v>
      </c>
      <c r="C293" s="39">
        <f>ESTUDIANTES!C293</f>
        <v>0</v>
      </c>
      <c r="D293" s="96">
        <f>ESTUDIANTES!D293</f>
        <v>0</v>
      </c>
      <c r="E293" s="96"/>
      <c r="F293" s="96"/>
      <c r="G293" s="96"/>
      <c r="H293" s="40">
        <f>ESTUDIANTES!E293</f>
        <v>0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  <c r="IX293" s="6"/>
      <c r="IY293" s="6"/>
      <c r="IZ293" s="6"/>
    </row>
    <row r="294" spans="1:260" s="5" customFormat="1" x14ac:dyDescent="0.35">
      <c r="A294" s="38">
        <v>290</v>
      </c>
      <c r="B294" s="39">
        <f>ESTUDIANTES!B294</f>
        <v>0</v>
      </c>
      <c r="C294" s="39">
        <f>ESTUDIANTES!C294</f>
        <v>0</v>
      </c>
      <c r="D294" s="96">
        <f>ESTUDIANTES!D294</f>
        <v>0</v>
      </c>
      <c r="E294" s="96"/>
      <c r="F294" s="96"/>
      <c r="G294" s="96"/>
      <c r="H294" s="40">
        <f>ESTUDIANTES!E294</f>
        <v>0</v>
      </c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  <c r="IX294" s="6"/>
      <c r="IY294" s="6"/>
      <c r="IZ294" s="6"/>
    </row>
    <row r="295" spans="1:260" s="5" customFormat="1" x14ac:dyDescent="0.35">
      <c r="A295" s="38">
        <v>291</v>
      </c>
      <c r="B295" s="39">
        <f>ESTUDIANTES!B295</f>
        <v>0</v>
      </c>
      <c r="C295" s="39">
        <f>ESTUDIANTES!C295</f>
        <v>0</v>
      </c>
      <c r="D295" s="96">
        <f>ESTUDIANTES!D295</f>
        <v>0</v>
      </c>
      <c r="E295" s="96"/>
      <c r="F295" s="96"/>
      <c r="G295" s="96"/>
      <c r="H295" s="40">
        <f>ESTUDIANTES!E295</f>
        <v>0</v>
      </c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</row>
    <row r="296" spans="1:260" s="5" customFormat="1" x14ac:dyDescent="0.35">
      <c r="A296" s="38">
        <v>292</v>
      </c>
      <c r="B296" s="39">
        <f>ESTUDIANTES!B296</f>
        <v>0</v>
      </c>
      <c r="C296" s="39">
        <f>ESTUDIANTES!C296</f>
        <v>0</v>
      </c>
      <c r="D296" s="96">
        <f>ESTUDIANTES!D296</f>
        <v>0</v>
      </c>
      <c r="E296" s="96"/>
      <c r="F296" s="96"/>
      <c r="G296" s="96"/>
      <c r="H296" s="40">
        <f>ESTUDIANTES!E296</f>
        <v>0</v>
      </c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</row>
    <row r="297" spans="1:260" s="5" customFormat="1" x14ac:dyDescent="0.35">
      <c r="A297" s="38">
        <v>293</v>
      </c>
      <c r="B297" s="39">
        <f>ESTUDIANTES!B297</f>
        <v>0</v>
      </c>
      <c r="C297" s="39">
        <f>ESTUDIANTES!C297</f>
        <v>0</v>
      </c>
      <c r="D297" s="96">
        <f>ESTUDIANTES!D297</f>
        <v>0</v>
      </c>
      <c r="E297" s="96"/>
      <c r="F297" s="96"/>
      <c r="G297" s="96"/>
      <c r="H297" s="40">
        <f>ESTUDIANTES!E297</f>
        <v>0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</row>
    <row r="298" spans="1:260" s="5" customFormat="1" x14ac:dyDescent="0.35">
      <c r="A298" s="38">
        <v>294</v>
      </c>
      <c r="B298" s="39">
        <f>ESTUDIANTES!B298</f>
        <v>0</v>
      </c>
      <c r="C298" s="39">
        <f>ESTUDIANTES!C298</f>
        <v>0</v>
      </c>
      <c r="D298" s="96">
        <f>ESTUDIANTES!D298</f>
        <v>0</v>
      </c>
      <c r="E298" s="96"/>
      <c r="F298" s="96"/>
      <c r="G298" s="96"/>
      <c r="H298" s="40">
        <f>ESTUDIANTES!E298</f>
        <v>0</v>
      </c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</row>
    <row r="299" spans="1:260" s="5" customFormat="1" x14ac:dyDescent="0.35">
      <c r="A299" s="38">
        <v>295</v>
      </c>
      <c r="B299" s="39">
        <f>ESTUDIANTES!B299</f>
        <v>0</v>
      </c>
      <c r="C299" s="39">
        <f>ESTUDIANTES!C299</f>
        <v>0</v>
      </c>
      <c r="D299" s="96">
        <f>ESTUDIANTES!D299</f>
        <v>0</v>
      </c>
      <c r="E299" s="96"/>
      <c r="F299" s="96"/>
      <c r="G299" s="96"/>
      <c r="H299" s="40">
        <f>ESTUDIANTES!E299</f>
        <v>0</v>
      </c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</row>
    <row r="300" spans="1:260" s="5" customFormat="1" x14ac:dyDescent="0.35">
      <c r="A300" s="38">
        <v>296</v>
      </c>
      <c r="B300" s="39">
        <f>ESTUDIANTES!B300</f>
        <v>0</v>
      </c>
      <c r="C300" s="39">
        <f>ESTUDIANTES!C300</f>
        <v>0</v>
      </c>
      <c r="D300" s="96">
        <f>ESTUDIANTES!D300</f>
        <v>0</v>
      </c>
      <c r="E300" s="96"/>
      <c r="F300" s="96"/>
      <c r="G300" s="96"/>
      <c r="H300" s="40">
        <f>ESTUDIANTES!E300</f>
        <v>0</v>
      </c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</row>
    <row r="301" spans="1:260" s="5" customFormat="1" x14ac:dyDescent="0.35">
      <c r="A301" s="38">
        <v>297</v>
      </c>
      <c r="B301" s="39">
        <f>ESTUDIANTES!B301</f>
        <v>0</v>
      </c>
      <c r="C301" s="39">
        <f>ESTUDIANTES!C301</f>
        <v>0</v>
      </c>
      <c r="D301" s="96">
        <f>ESTUDIANTES!D301</f>
        <v>0</v>
      </c>
      <c r="E301" s="96"/>
      <c r="F301" s="96"/>
      <c r="G301" s="96"/>
      <c r="H301" s="40">
        <f>ESTUDIANTES!E301</f>
        <v>0</v>
      </c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  <c r="IX301" s="6"/>
      <c r="IY301" s="6"/>
      <c r="IZ301" s="6"/>
    </row>
    <row r="302" spans="1:260" s="5" customFormat="1" x14ac:dyDescent="0.35">
      <c r="A302" s="38">
        <v>298</v>
      </c>
      <c r="B302" s="39">
        <f>ESTUDIANTES!B302</f>
        <v>0</v>
      </c>
      <c r="C302" s="39">
        <f>ESTUDIANTES!C302</f>
        <v>0</v>
      </c>
      <c r="D302" s="96">
        <f>ESTUDIANTES!D302</f>
        <v>0</v>
      </c>
      <c r="E302" s="96"/>
      <c r="F302" s="96"/>
      <c r="G302" s="96"/>
      <c r="H302" s="40">
        <f>ESTUDIANTES!E302</f>
        <v>0</v>
      </c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</row>
    <row r="303" spans="1:260" s="5" customFormat="1" x14ac:dyDescent="0.35">
      <c r="A303" s="38">
        <v>299</v>
      </c>
      <c r="B303" s="39">
        <f>ESTUDIANTES!B303</f>
        <v>0</v>
      </c>
      <c r="C303" s="39">
        <f>ESTUDIANTES!C303</f>
        <v>0</v>
      </c>
      <c r="D303" s="96">
        <f>ESTUDIANTES!D303</f>
        <v>0</v>
      </c>
      <c r="E303" s="96"/>
      <c r="F303" s="96"/>
      <c r="G303" s="96"/>
      <c r="H303" s="40">
        <f>ESTUDIANTES!E303</f>
        <v>0</v>
      </c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</row>
    <row r="304" spans="1:260" s="5" customFormat="1" x14ac:dyDescent="0.35">
      <c r="A304" s="38">
        <v>300</v>
      </c>
      <c r="B304" s="39">
        <f>ESTUDIANTES!B304</f>
        <v>0</v>
      </c>
      <c r="C304" s="39">
        <f>ESTUDIANTES!C304</f>
        <v>0</v>
      </c>
      <c r="D304" s="96">
        <f>ESTUDIANTES!D304</f>
        <v>0</v>
      </c>
      <c r="E304" s="96"/>
      <c r="F304" s="96"/>
      <c r="G304" s="96"/>
      <c r="H304" s="40">
        <f>ESTUDIANTES!E304</f>
        <v>0</v>
      </c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</row>
    <row r="305" spans="1:260" s="5" customFormat="1" x14ac:dyDescent="0.35">
      <c r="A305" s="38">
        <v>301</v>
      </c>
      <c r="B305" s="39">
        <f>ESTUDIANTES!B305</f>
        <v>0</v>
      </c>
      <c r="C305" s="39">
        <f>ESTUDIANTES!C305</f>
        <v>0</v>
      </c>
      <c r="D305" s="96">
        <f>ESTUDIANTES!D305</f>
        <v>0</v>
      </c>
      <c r="E305" s="96"/>
      <c r="F305" s="96"/>
      <c r="G305" s="96"/>
      <c r="H305" s="40">
        <f>ESTUDIANTES!E305</f>
        <v>0</v>
      </c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</row>
    <row r="306" spans="1:260" s="5" customFormat="1" x14ac:dyDescent="0.35">
      <c r="A306" s="38">
        <v>302</v>
      </c>
      <c r="B306" s="39">
        <f>ESTUDIANTES!B306</f>
        <v>0</v>
      </c>
      <c r="C306" s="39">
        <f>ESTUDIANTES!C306</f>
        <v>0</v>
      </c>
      <c r="D306" s="96">
        <f>ESTUDIANTES!D306</f>
        <v>0</v>
      </c>
      <c r="E306" s="96"/>
      <c r="F306" s="96"/>
      <c r="G306" s="96"/>
      <c r="H306" s="40">
        <f>ESTUDIANTES!E306</f>
        <v>0</v>
      </c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</row>
    <row r="307" spans="1:260" s="5" customFormat="1" x14ac:dyDescent="0.35">
      <c r="A307" s="38">
        <v>303</v>
      </c>
      <c r="B307" s="39">
        <f>ESTUDIANTES!B307</f>
        <v>0</v>
      </c>
      <c r="C307" s="39">
        <f>ESTUDIANTES!C307</f>
        <v>0</v>
      </c>
      <c r="D307" s="96">
        <f>ESTUDIANTES!D307</f>
        <v>0</v>
      </c>
      <c r="E307" s="96"/>
      <c r="F307" s="96"/>
      <c r="G307" s="96"/>
      <c r="H307" s="40">
        <f>ESTUDIANTES!E307</f>
        <v>0</v>
      </c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</row>
    <row r="308" spans="1:260" s="5" customFormat="1" x14ac:dyDescent="0.35">
      <c r="A308" s="38">
        <v>304</v>
      </c>
      <c r="B308" s="39">
        <f>ESTUDIANTES!B308</f>
        <v>0</v>
      </c>
      <c r="C308" s="39">
        <f>ESTUDIANTES!C308</f>
        <v>0</v>
      </c>
      <c r="D308" s="96">
        <f>ESTUDIANTES!D308</f>
        <v>0</v>
      </c>
      <c r="E308" s="96"/>
      <c r="F308" s="96"/>
      <c r="G308" s="96"/>
      <c r="H308" s="40">
        <f>ESTUDIANTES!E308</f>
        <v>0</v>
      </c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</row>
    <row r="309" spans="1:260" s="5" customFormat="1" x14ac:dyDescent="0.35">
      <c r="A309" s="38">
        <v>305</v>
      </c>
      <c r="B309" s="39">
        <f>ESTUDIANTES!B309</f>
        <v>0</v>
      </c>
      <c r="C309" s="39">
        <f>ESTUDIANTES!C309</f>
        <v>0</v>
      </c>
      <c r="D309" s="96">
        <f>ESTUDIANTES!D309</f>
        <v>0</v>
      </c>
      <c r="E309" s="96"/>
      <c r="F309" s="96"/>
      <c r="G309" s="96"/>
      <c r="H309" s="40">
        <f>ESTUDIANTES!E309</f>
        <v>0</v>
      </c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</row>
    <row r="310" spans="1:260" s="5" customFormat="1" x14ac:dyDescent="0.35">
      <c r="A310" s="38">
        <v>306</v>
      </c>
      <c r="B310" s="39">
        <f>ESTUDIANTES!B310</f>
        <v>0</v>
      </c>
      <c r="C310" s="39">
        <f>ESTUDIANTES!C310</f>
        <v>0</v>
      </c>
      <c r="D310" s="96">
        <f>ESTUDIANTES!D310</f>
        <v>0</v>
      </c>
      <c r="E310" s="96"/>
      <c r="F310" s="96"/>
      <c r="G310" s="96"/>
      <c r="H310" s="40">
        <f>ESTUDIANTES!E310</f>
        <v>0</v>
      </c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</row>
    <row r="311" spans="1:260" s="5" customFormat="1" x14ac:dyDescent="0.35">
      <c r="A311" s="38">
        <v>307</v>
      </c>
      <c r="B311" s="39">
        <f>ESTUDIANTES!B311</f>
        <v>0</v>
      </c>
      <c r="C311" s="39">
        <f>ESTUDIANTES!C311</f>
        <v>0</v>
      </c>
      <c r="D311" s="96">
        <f>ESTUDIANTES!D311</f>
        <v>0</v>
      </c>
      <c r="E311" s="96"/>
      <c r="F311" s="96"/>
      <c r="G311" s="96"/>
      <c r="H311" s="40">
        <f>ESTUDIANTES!E311</f>
        <v>0</v>
      </c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</row>
    <row r="312" spans="1:260" s="20" customFormat="1" x14ac:dyDescent="0.35">
      <c r="A312" s="35">
        <v>308</v>
      </c>
      <c r="B312" s="36">
        <f>ESTUDIANTES!B312</f>
        <v>0</v>
      </c>
      <c r="C312" s="36">
        <f>ESTUDIANTES!C312</f>
        <v>0</v>
      </c>
      <c r="D312" s="95">
        <f>ESTUDIANTES!D312</f>
        <v>0</v>
      </c>
      <c r="E312" s="95"/>
      <c r="F312" s="95"/>
      <c r="G312" s="95"/>
      <c r="H312" s="37">
        <f>ESTUDIANTES!E312</f>
        <v>0</v>
      </c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</row>
    <row r="313" spans="1:260" s="5" customFormat="1" x14ac:dyDescent="0.35">
      <c r="A313" s="38">
        <v>309</v>
      </c>
      <c r="B313" s="39">
        <f>ESTUDIANTES!B313</f>
        <v>0</v>
      </c>
      <c r="C313" s="39">
        <f>ESTUDIANTES!C313</f>
        <v>0</v>
      </c>
      <c r="D313" s="96">
        <f>ESTUDIANTES!D313</f>
        <v>0</v>
      </c>
      <c r="E313" s="96"/>
      <c r="F313" s="96"/>
      <c r="G313" s="96"/>
      <c r="H313" s="40">
        <f>ESTUDIANTES!E313</f>
        <v>0</v>
      </c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</row>
    <row r="314" spans="1:260" s="5" customFormat="1" x14ac:dyDescent="0.35">
      <c r="A314" s="38">
        <v>310</v>
      </c>
      <c r="B314" s="39">
        <f>ESTUDIANTES!B314</f>
        <v>0</v>
      </c>
      <c r="C314" s="39">
        <f>ESTUDIANTES!C314</f>
        <v>0</v>
      </c>
      <c r="D314" s="96">
        <f>ESTUDIANTES!D314</f>
        <v>0</v>
      </c>
      <c r="E314" s="96"/>
      <c r="F314" s="96"/>
      <c r="G314" s="96"/>
      <c r="H314" s="40">
        <f>ESTUDIANTES!E314</f>
        <v>0</v>
      </c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</row>
    <row r="315" spans="1:260" s="5" customFormat="1" x14ac:dyDescent="0.35">
      <c r="A315" s="38">
        <v>311</v>
      </c>
      <c r="B315" s="39">
        <f>ESTUDIANTES!B315</f>
        <v>0</v>
      </c>
      <c r="C315" s="39">
        <f>ESTUDIANTES!C315</f>
        <v>0</v>
      </c>
      <c r="D315" s="96">
        <f>ESTUDIANTES!D315</f>
        <v>0</v>
      </c>
      <c r="E315" s="96"/>
      <c r="F315" s="96"/>
      <c r="G315" s="96"/>
      <c r="H315" s="40">
        <f>ESTUDIANTES!E315</f>
        <v>0</v>
      </c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/>
    </row>
    <row r="316" spans="1:260" s="5" customFormat="1" x14ac:dyDescent="0.35">
      <c r="A316" s="38">
        <v>312</v>
      </c>
      <c r="B316" s="39">
        <f>ESTUDIANTES!B316</f>
        <v>0</v>
      </c>
      <c r="C316" s="39">
        <f>ESTUDIANTES!C316</f>
        <v>0</v>
      </c>
      <c r="D316" s="96">
        <f>ESTUDIANTES!D316</f>
        <v>0</v>
      </c>
      <c r="E316" s="96"/>
      <c r="F316" s="96"/>
      <c r="G316" s="96"/>
      <c r="H316" s="40">
        <f>ESTUDIANTES!E316</f>
        <v>0</v>
      </c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/>
      <c r="IZ316" s="6"/>
    </row>
    <row r="317" spans="1:260" s="5" customFormat="1" x14ac:dyDescent="0.35">
      <c r="A317" s="38">
        <v>313</v>
      </c>
      <c r="B317" s="39">
        <f>ESTUDIANTES!B317</f>
        <v>0</v>
      </c>
      <c r="C317" s="39">
        <f>ESTUDIANTES!C317</f>
        <v>0</v>
      </c>
      <c r="D317" s="96">
        <f>ESTUDIANTES!D317</f>
        <v>0</v>
      </c>
      <c r="E317" s="96"/>
      <c r="F317" s="96"/>
      <c r="G317" s="96"/>
      <c r="H317" s="40">
        <f>ESTUDIANTES!E317</f>
        <v>0</v>
      </c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/>
      <c r="IZ317" s="6"/>
    </row>
    <row r="318" spans="1:260" s="5" customFormat="1" x14ac:dyDescent="0.35">
      <c r="A318" s="38">
        <v>314</v>
      </c>
      <c r="B318" s="39">
        <f>ESTUDIANTES!B318</f>
        <v>0</v>
      </c>
      <c r="C318" s="39">
        <f>ESTUDIANTES!C318</f>
        <v>0</v>
      </c>
      <c r="D318" s="96">
        <f>ESTUDIANTES!D318</f>
        <v>0</v>
      </c>
      <c r="E318" s="96"/>
      <c r="F318" s="96"/>
      <c r="G318" s="96"/>
      <c r="H318" s="40">
        <f>ESTUDIANTES!E318</f>
        <v>0</v>
      </c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</row>
    <row r="319" spans="1:260" s="5" customFormat="1" x14ac:dyDescent="0.35">
      <c r="A319" s="38">
        <v>315</v>
      </c>
      <c r="B319" s="39">
        <f>ESTUDIANTES!B319</f>
        <v>0</v>
      </c>
      <c r="C319" s="39">
        <f>ESTUDIANTES!C319</f>
        <v>0</v>
      </c>
      <c r="D319" s="96">
        <f>ESTUDIANTES!D319</f>
        <v>0</v>
      </c>
      <c r="E319" s="96"/>
      <c r="F319" s="96"/>
      <c r="G319" s="96"/>
      <c r="H319" s="40">
        <f>ESTUDIANTES!E319</f>
        <v>0</v>
      </c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</row>
    <row r="320" spans="1:260" s="5" customFormat="1" x14ac:dyDescent="0.35">
      <c r="A320" s="38">
        <v>316</v>
      </c>
      <c r="B320" s="39">
        <f>ESTUDIANTES!B320</f>
        <v>0</v>
      </c>
      <c r="C320" s="39">
        <f>ESTUDIANTES!C320</f>
        <v>0</v>
      </c>
      <c r="D320" s="96">
        <f>ESTUDIANTES!D320</f>
        <v>0</v>
      </c>
      <c r="E320" s="96"/>
      <c r="F320" s="96"/>
      <c r="G320" s="96"/>
      <c r="H320" s="40">
        <f>ESTUDIANTES!E320</f>
        <v>0</v>
      </c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</row>
    <row r="321" spans="1:260" s="5" customFormat="1" x14ac:dyDescent="0.35">
      <c r="A321" s="38">
        <v>317</v>
      </c>
      <c r="B321" s="39">
        <f>ESTUDIANTES!B321</f>
        <v>0</v>
      </c>
      <c r="C321" s="39">
        <f>ESTUDIANTES!C321</f>
        <v>0</v>
      </c>
      <c r="D321" s="96">
        <f>ESTUDIANTES!D321</f>
        <v>0</v>
      </c>
      <c r="E321" s="96"/>
      <c r="F321" s="96"/>
      <c r="G321" s="96"/>
      <c r="H321" s="40">
        <f>ESTUDIANTES!E321</f>
        <v>0</v>
      </c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</row>
    <row r="322" spans="1:260" s="5" customFormat="1" x14ac:dyDescent="0.35">
      <c r="A322" s="38">
        <v>318</v>
      </c>
      <c r="B322" s="39">
        <f>ESTUDIANTES!B322</f>
        <v>0</v>
      </c>
      <c r="C322" s="39">
        <f>ESTUDIANTES!C322</f>
        <v>0</v>
      </c>
      <c r="D322" s="96">
        <f>ESTUDIANTES!D322</f>
        <v>0</v>
      </c>
      <c r="E322" s="96"/>
      <c r="F322" s="96"/>
      <c r="G322" s="96"/>
      <c r="H322" s="40">
        <f>ESTUDIANTES!E322</f>
        <v>0</v>
      </c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</row>
    <row r="323" spans="1:260" s="5" customFormat="1" x14ac:dyDescent="0.35">
      <c r="A323" s="38">
        <v>319</v>
      </c>
      <c r="B323" s="39">
        <f>ESTUDIANTES!B323</f>
        <v>0</v>
      </c>
      <c r="C323" s="39">
        <f>ESTUDIANTES!C323</f>
        <v>0</v>
      </c>
      <c r="D323" s="96">
        <f>ESTUDIANTES!D323</f>
        <v>0</v>
      </c>
      <c r="E323" s="96"/>
      <c r="F323" s="96"/>
      <c r="G323" s="96"/>
      <c r="H323" s="40">
        <f>ESTUDIANTES!E323</f>
        <v>0</v>
      </c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</row>
    <row r="324" spans="1:260" s="5" customFormat="1" x14ac:dyDescent="0.35">
      <c r="A324" s="38">
        <v>320</v>
      </c>
      <c r="B324" s="39">
        <f>ESTUDIANTES!B324</f>
        <v>0</v>
      </c>
      <c r="C324" s="39">
        <f>ESTUDIANTES!C324</f>
        <v>0</v>
      </c>
      <c r="D324" s="96">
        <f>ESTUDIANTES!D324</f>
        <v>0</v>
      </c>
      <c r="E324" s="96"/>
      <c r="F324" s="96"/>
      <c r="G324" s="96"/>
      <c r="H324" s="40">
        <f>ESTUDIANTES!E324</f>
        <v>0</v>
      </c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</row>
    <row r="325" spans="1:260" s="5" customFormat="1" x14ac:dyDescent="0.35">
      <c r="A325" s="38">
        <v>321</v>
      </c>
      <c r="B325" s="39">
        <f>ESTUDIANTES!B325</f>
        <v>0</v>
      </c>
      <c r="C325" s="39">
        <f>ESTUDIANTES!C325</f>
        <v>0</v>
      </c>
      <c r="D325" s="96">
        <f>ESTUDIANTES!D325</f>
        <v>0</v>
      </c>
      <c r="E325" s="96"/>
      <c r="F325" s="96"/>
      <c r="G325" s="96"/>
      <c r="H325" s="40">
        <f>ESTUDIANTES!E325</f>
        <v>0</v>
      </c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</row>
    <row r="326" spans="1:260" s="5" customFormat="1" x14ac:dyDescent="0.35">
      <c r="A326" s="38">
        <v>322</v>
      </c>
      <c r="B326" s="39">
        <f>ESTUDIANTES!B326</f>
        <v>0</v>
      </c>
      <c r="C326" s="39">
        <f>ESTUDIANTES!C326</f>
        <v>0</v>
      </c>
      <c r="D326" s="96">
        <f>ESTUDIANTES!D326</f>
        <v>0</v>
      </c>
      <c r="E326" s="96"/>
      <c r="F326" s="96"/>
      <c r="G326" s="96"/>
      <c r="H326" s="40">
        <f>ESTUDIANTES!E326</f>
        <v>0</v>
      </c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</row>
    <row r="327" spans="1:260" s="5" customFormat="1" x14ac:dyDescent="0.35">
      <c r="A327" s="38">
        <v>323</v>
      </c>
      <c r="B327" s="39">
        <f>ESTUDIANTES!B327</f>
        <v>0</v>
      </c>
      <c r="C327" s="39">
        <f>ESTUDIANTES!C327</f>
        <v>0</v>
      </c>
      <c r="D327" s="96">
        <f>ESTUDIANTES!D327</f>
        <v>0</v>
      </c>
      <c r="E327" s="96"/>
      <c r="F327" s="96"/>
      <c r="G327" s="96"/>
      <c r="H327" s="40">
        <f>ESTUDIANTES!E327</f>
        <v>0</v>
      </c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</row>
    <row r="328" spans="1:260" s="5" customFormat="1" x14ac:dyDescent="0.35">
      <c r="A328" s="38">
        <v>324</v>
      </c>
      <c r="B328" s="39">
        <f>ESTUDIANTES!B328</f>
        <v>0</v>
      </c>
      <c r="C328" s="39">
        <f>ESTUDIANTES!C328</f>
        <v>0</v>
      </c>
      <c r="D328" s="96">
        <f>ESTUDIANTES!D328</f>
        <v>0</v>
      </c>
      <c r="E328" s="96"/>
      <c r="F328" s="96"/>
      <c r="G328" s="96"/>
      <c r="H328" s="40">
        <f>ESTUDIANTES!E328</f>
        <v>0</v>
      </c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</row>
    <row r="329" spans="1:260" s="5" customFormat="1" x14ac:dyDescent="0.35">
      <c r="A329" s="38">
        <v>325</v>
      </c>
      <c r="B329" s="39">
        <f>ESTUDIANTES!B329</f>
        <v>0</v>
      </c>
      <c r="C329" s="39">
        <f>ESTUDIANTES!C329</f>
        <v>0</v>
      </c>
      <c r="D329" s="96">
        <f>ESTUDIANTES!D329</f>
        <v>0</v>
      </c>
      <c r="E329" s="96"/>
      <c r="F329" s="96"/>
      <c r="G329" s="96"/>
      <c r="H329" s="40">
        <f>ESTUDIANTES!E329</f>
        <v>0</v>
      </c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</row>
    <row r="330" spans="1:260" s="5" customFormat="1" x14ac:dyDescent="0.35">
      <c r="A330" s="38">
        <v>326</v>
      </c>
      <c r="B330" s="39">
        <f>ESTUDIANTES!B330</f>
        <v>0</v>
      </c>
      <c r="C330" s="39">
        <f>ESTUDIANTES!C330</f>
        <v>0</v>
      </c>
      <c r="D330" s="96">
        <f>ESTUDIANTES!D330</f>
        <v>0</v>
      </c>
      <c r="E330" s="96"/>
      <c r="F330" s="96"/>
      <c r="G330" s="96"/>
      <c r="H330" s="40">
        <f>ESTUDIANTES!E330</f>
        <v>0</v>
      </c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</row>
    <row r="331" spans="1:260" s="5" customFormat="1" x14ac:dyDescent="0.35">
      <c r="A331" s="38">
        <v>327</v>
      </c>
      <c r="B331" s="39">
        <f>ESTUDIANTES!B331</f>
        <v>0</v>
      </c>
      <c r="C331" s="39">
        <f>ESTUDIANTES!C331</f>
        <v>0</v>
      </c>
      <c r="D331" s="96">
        <f>ESTUDIANTES!D331</f>
        <v>0</v>
      </c>
      <c r="E331" s="96"/>
      <c r="F331" s="96"/>
      <c r="G331" s="96"/>
      <c r="H331" s="40">
        <f>ESTUDIANTES!E331</f>
        <v>0</v>
      </c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</row>
    <row r="332" spans="1:260" s="5" customFormat="1" x14ac:dyDescent="0.35">
      <c r="A332" s="38">
        <v>328</v>
      </c>
      <c r="B332" s="39">
        <f>ESTUDIANTES!B332</f>
        <v>0</v>
      </c>
      <c r="C332" s="39">
        <f>ESTUDIANTES!C332</f>
        <v>0</v>
      </c>
      <c r="D332" s="96">
        <f>ESTUDIANTES!D332</f>
        <v>0</v>
      </c>
      <c r="E332" s="96"/>
      <c r="F332" s="96"/>
      <c r="G332" s="96"/>
      <c r="H332" s="40">
        <f>ESTUDIANTES!E332</f>
        <v>0</v>
      </c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</row>
    <row r="333" spans="1:260" s="5" customFormat="1" x14ac:dyDescent="0.35">
      <c r="A333" s="38">
        <v>329</v>
      </c>
      <c r="B333" s="39">
        <f>ESTUDIANTES!B333</f>
        <v>0</v>
      </c>
      <c r="C333" s="39">
        <f>ESTUDIANTES!C333</f>
        <v>0</v>
      </c>
      <c r="D333" s="96">
        <f>ESTUDIANTES!D333</f>
        <v>0</v>
      </c>
      <c r="E333" s="96"/>
      <c r="F333" s="96"/>
      <c r="G333" s="96"/>
      <c r="H333" s="40">
        <f>ESTUDIANTES!E333</f>
        <v>0</v>
      </c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</row>
    <row r="334" spans="1:260" s="5" customFormat="1" x14ac:dyDescent="0.35">
      <c r="A334" s="38">
        <v>330</v>
      </c>
      <c r="B334" s="39">
        <f>ESTUDIANTES!B334</f>
        <v>0</v>
      </c>
      <c r="C334" s="39">
        <f>ESTUDIANTES!C334</f>
        <v>0</v>
      </c>
      <c r="D334" s="96">
        <f>ESTUDIANTES!D334</f>
        <v>0</v>
      </c>
      <c r="E334" s="96"/>
      <c r="F334" s="96"/>
      <c r="G334" s="96"/>
      <c r="H334" s="40">
        <f>ESTUDIANTES!E334</f>
        <v>0</v>
      </c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</row>
    <row r="335" spans="1:260" s="5" customFormat="1" x14ac:dyDescent="0.35">
      <c r="A335" s="38">
        <v>331</v>
      </c>
      <c r="B335" s="39">
        <f>ESTUDIANTES!B335</f>
        <v>0</v>
      </c>
      <c r="C335" s="39">
        <f>ESTUDIANTES!C335</f>
        <v>0</v>
      </c>
      <c r="D335" s="96">
        <f>ESTUDIANTES!D335</f>
        <v>0</v>
      </c>
      <c r="E335" s="96"/>
      <c r="F335" s="96"/>
      <c r="G335" s="96"/>
      <c r="H335" s="40">
        <f>ESTUDIANTES!E335</f>
        <v>0</v>
      </c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</row>
    <row r="336" spans="1:260" s="5" customFormat="1" x14ac:dyDescent="0.35">
      <c r="A336" s="38">
        <v>332</v>
      </c>
      <c r="B336" s="39">
        <f>ESTUDIANTES!B336</f>
        <v>0</v>
      </c>
      <c r="C336" s="39">
        <f>ESTUDIANTES!C336</f>
        <v>0</v>
      </c>
      <c r="D336" s="96">
        <f>ESTUDIANTES!D336</f>
        <v>0</v>
      </c>
      <c r="E336" s="96"/>
      <c r="F336" s="96"/>
      <c r="G336" s="96"/>
      <c r="H336" s="40">
        <f>ESTUDIANTES!E336</f>
        <v>0</v>
      </c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</row>
    <row r="337" spans="1:260" s="5" customFormat="1" x14ac:dyDescent="0.35">
      <c r="A337" s="38">
        <v>333</v>
      </c>
      <c r="B337" s="39">
        <f>ESTUDIANTES!B337</f>
        <v>0</v>
      </c>
      <c r="C337" s="39">
        <f>ESTUDIANTES!C337</f>
        <v>0</v>
      </c>
      <c r="D337" s="96">
        <f>ESTUDIANTES!D337</f>
        <v>0</v>
      </c>
      <c r="E337" s="96"/>
      <c r="F337" s="96"/>
      <c r="G337" s="96"/>
      <c r="H337" s="40">
        <f>ESTUDIANTES!E337</f>
        <v>0</v>
      </c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</row>
    <row r="338" spans="1:260" s="5" customFormat="1" x14ac:dyDescent="0.35">
      <c r="A338" s="38">
        <v>334</v>
      </c>
      <c r="B338" s="39">
        <f>ESTUDIANTES!B338</f>
        <v>0</v>
      </c>
      <c r="C338" s="39">
        <f>ESTUDIANTES!C338</f>
        <v>0</v>
      </c>
      <c r="D338" s="96">
        <f>ESTUDIANTES!D338</f>
        <v>0</v>
      </c>
      <c r="E338" s="96"/>
      <c r="F338" s="96"/>
      <c r="G338" s="96"/>
      <c r="H338" s="40">
        <f>ESTUDIANTES!E338</f>
        <v>0</v>
      </c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</row>
    <row r="339" spans="1:260" s="5" customFormat="1" x14ac:dyDescent="0.35">
      <c r="A339" s="38">
        <v>335</v>
      </c>
      <c r="B339" s="39">
        <f>ESTUDIANTES!B339</f>
        <v>0</v>
      </c>
      <c r="C339" s="39">
        <f>ESTUDIANTES!C339</f>
        <v>0</v>
      </c>
      <c r="D339" s="96">
        <f>ESTUDIANTES!D339</f>
        <v>0</v>
      </c>
      <c r="E339" s="96"/>
      <c r="F339" s="96"/>
      <c r="G339" s="96"/>
      <c r="H339" s="40">
        <f>ESTUDIANTES!E339</f>
        <v>0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</row>
    <row r="340" spans="1:260" s="5" customFormat="1" x14ac:dyDescent="0.35">
      <c r="A340" s="38">
        <v>336</v>
      </c>
      <c r="B340" s="39">
        <f>ESTUDIANTES!B340</f>
        <v>0</v>
      </c>
      <c r="C340" s="39">
        <f>ESTUDIANTES!C340</f>
        <v>0</v>
      </c>
      <c r="D340" s="96">
        <f>ESTUDIANTES!D340</f>
        <v>0</v>
      </c>
      <c r="E340" s="96"/>
      <c r="F340" s="96"/>
      <c r="G340" s="96"/>
      <c r="H340" s="40">
        <f>ESTUDIANTES!E340</f>
        <v>0</v>
      </c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</row>
    <row r="341" spans="1:260" s="5" customFormat="1" x14ac:dyDescent="0.35">
      <c r="A341" s="38">
        <v>337</v>
      </c>
      <c r="B341" s="39">
        <f>ESTUDIANTES!B341</f>
        <v>0</v>
      </c>
      <c r="C341" s="39">
        <f>ESTUDIANTES!C341</f>
        <v>0</v>
      </c>
      <c r="D341" s="96">
        <f>ESTUDIANTES!D341</f>
        <v>0</v>
      </c>
      <c r="E341" s="96"/>
      <c r="F341" s="96"/>
      <c r="G341" s="96"/>
      <c r="H341" s="40">
        <f>ESTUDIANTES!E341</f>
        <v>0</v>
      </c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</row>
    <row r="342" spans="1:260" s="5" customFormat="1" x14ac:dyDescent="0.35">
      <c r="A342" s="38">
        <v>338</v>
      </c>
      <c r="B342" s="39">
        <f>ESTUDIANTES!B342</f>
        <v>0</v>
      </c>
      <c r="C342" s="39">
        <f>ESTUDIANTES!C342</f>
        <v>0</v>
      </c>
      <c r="D342" s="96">
        <f>ESTUDIANTES!D342</f>
        <v>0</v>
      </c>
      <c r="E342" s="96"/>
      <c r="F342" s="96"/>
      <c r="G342" s="96"/>
      <c r="H342" s="40">
        <f>ESTUDIANTES!E342</f>
        <v>0</v>
      </c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</row>
    <row r="343" spans="1:260" s="5" customFormat="1" x14ac:dyDescent="0.35">
      <c r="A343" s="38">
        <v>339</v>
      </c>
      <c r="B343" s="39">
        <f>ESTUDIANTES!B343</f>
        <v>0</v>
      </c>
      <c r="C343" s="39">
        <f>ESTUDIANTES!C343</f>
        <v>0</v>
      </c>
      <c r="D343" s="96">
        <f>ESTUDIANTES!D343</f>
        <v>0</v>
      </c>
      <c r="E343" s="96"/>
      <c r="F343" s="96"/>
      <c r="G343" s="96"/>
      <c r="H343" s="40">
        <f>ESTUDIANTES!E343</f>
        <v>0</v>
      </c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</row>
    <row r="344" spans="1:260" s="5" customFormat="1" x14ac:dyDescent="0.35">
      <c r="A344" s="38">
        <v>340</v>
      </c>
      <c r="B344" s="39">
        <f>ESTUDIANTES!B344</f>
        <v>0</v>
      </c>
      <c r="C344" s="39">
        <f>ESTUDIANTES!C344</f>
        <v>0</v>
      </c>
      <c r="D344" s="96">
        <f>ESTUDIANTES!D344</f>
        <v>0</v>
      </c>
      <c r="E344" s="96"/>
      <c r="F344" s="96"/>
      <c r="G344" s="96"/>
      <c r="H344" s="40">
        <f>ESTUDIANTES!E344</f>
        <v>0</v>
      </c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</row>
    <row r="345" spans="1:260" s="5" customFormat="1" x14ac:dyDescent="0.35">
      <c r="A345" s="38">
        <v>341</v>
      </c>
      <c r="B345" s="39">
        <f>ESTUDIANTES!B345</f>
        <v>0</v>
      </c>
      <c r="C345" s="39">
        <f>ESTUDIANTES!C345</f>
        <v>0</v>
      </c>
      <c r="D345" s="96">
        <f>ESTUDIANTES!D345</f>
        <v>0</v>
      </c>
      <c r="E345" s="96"/>
      <c r="F345" s="96"/>
      <c r="G345" s="96"/>
      <c r="H345" s="40">
        <f>ESTUDIANTES!E345</f>
        <v>0</v>
      </c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</row>
    <row r="346" spans="1:260" s="5" customFormat="1" x14ac:dyDescent="0.35">
      <c r="A346" s="38">
        <v>342</v>
      </c>
      <c r="B346" s="39">
        <f>ESTUDIANTES!B346</f>
        <v>0</v>
      </c>
      <c r="C346" s="39">
        <f>ESTUDIANTES!C346</f>
        <v>0</v>
      </c>
      <c r="D346" s="96">
        <f>ESTUDIANTES!D346</f>
        <v>0</v>
      </c>
      <c r="E346" s="96"/>
      <c r="F346" s="96"/>
      <c r="G346" s="96"/>
      <c r="H346" s="40">
        <f>ESTUDIANTES!E346</f>
        <v>0</v>
      </c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6"/>
      <c r="IZ346" s="6"/>
    </row>
    <row r="347" spans="1:260" s="5" customFormat="1" x14ac:dyDescent="0.35">
      <c r="A347" s="38">
        <v>343</v>
      </c>
      <c r="B347" s="39">
        <f>ESTUDIANTES!B347</f>
        <v>0</v>
      </c>
      <c r="C347" s="39">
        <f>ESTUDIANTES!C347</f>
        <v>0</v>
      </c>
      <c r="D347" s="96">
        <f>ESTUDIANTES!D347</f>
        <v>0</v>
      </c>
      <c r="E347" s="96"/>
      <c r="F347" s="96"/>
      <c r="G347" s="96"/>
      <c r="H347" s="40">
        <f>ESTUDIANTES!E347</f>
        <v>0</v>
      </c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</row>
    <row r="348" spans="1:260" s="5" customFormat="1" x14ac:dyDescent="0.35">
      <c r="A348" s="38">
        <v>344</v>
      </c>
      <c r="B348" s="39">
        <f>ESTUDIANTES!B348</f>
        <v>0</v>
      </c>
      <c r="C348" s="39">
        <f>ESTUDIANTES!C348</f>
        <v>0</v>
      </c>
      <c r="D348" s="96">
        <f>ESTUDIANTES!D348</f>
        <v>0</v>
      </c>
      <c r="E348" s="96"/>
      <c r="F348" s="96"/>
      <c r="G348" s="96"/>
      <c r="H348" s="40">
        <f>ESTUDIANTES!E348</f>
        <v>0</v>
      </c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6"/>
      <c r="IZ348" s="6"/>
    </row>
    <row r="349" spans="1:260" s="5" customFormat="1" x14ac:dyDescent="0.35">
      <c r="A349" s="38">
        <v>345</v>
      </c>
      <c r="B349" s="39">
        <f>ESTUDIANTES!B349</f>
        <v>0</v>
      </c>
      <c r="C349" s="39">
        <f>ESTUDIANTES!C349</f>
        <v>0</v>
      </c>
      <c r="D349" s="96">
        <f>ESTUDIANTES!D349</f>
        <v>0</v>
      </c>
      <c r="E349" s="96"/>
      <c r="F349" s="96"/>
      <c r="G349" s="96"/>
      <c r="H349" s="40">
        <f>ESTUDIANTES!E349</f>
        <v>0</v>
      </c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6"/>
      <c r="IZ349" s="6"/>
    </row>
    <row r="350" spans="1:260" s="5" customFormat="1" x14ac:dyDescent="0.35">
      <c r="A350" s="38">
        <v>346</v>
      </c>
      <c r="B350" s="39">
        <f>ESTUDIANTES!B350</f>
        <v>0</v>
      </c>
      <c r="C350" s="39">
        <f>ESTUDIANTES!C350</f>
        <v>0</v>
      </c>
      <c r="D350" s="96">
        <f>ESTUDIANTES!D350</f>
        <v>0</v>
      </c>
      <c r="E350" s="96"/>
      <c r="F350" s="96"/>
      <c r="G350" s="96"/>
      <c r="H350" s="40">
        <f>ESTUDIANTES!E350</f>
        <v>0</v>
      </c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</row>
    <row r="351" spans="1:260" s="5" customFormat="1" x14ac:dyDescent="0.35">
      <c r="A351" s="38">
        <v>347</v>
      </c>
      <c r="B351" s="39">
        <f>ESTUDIANTES!B351</f>
        <v>0</v>
      </c>
      <c r="C351" s="39">
        <f>ESTUDIANTES!C351</f>
        <v>0</v>
      </c>
      <c r="D351" s="96">
        <f>ESTUDIANTES!D351</f>
        <v>0</v>
      </c>
      <c r="E351" s="96"/>
      <c r="F351" s="96"/>
      <c r="G351" s="96"/>
      <c r="H351" s="40">
        <f>ESTUDIANTES!E351</f>
        <v>0</v>
      </c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</row>
    <row r="352" spans="1:260" s="5" customFormat="1" x14ac:dyDescent="0.35">
      <c r="A352" s="38">
        <v>348</v>
      </c>
      <c r="B352" s="39">
        <f>ESTUDIANTES!B352</f>
        <v>0</v>
      </c>
      <c r="C352" s="39">
        <f>ESTUDIANTES!C352</f>
        <v>0</v>
      </c>
      <c r="D352" s="96">
        <f>ESTUDIANTES!D352</f>
        <v>0</v>
      </c>
      <c r="E352" s="96"/>
      <c r="F352" s="96"/>
      <c r="G352" s="96"/>
      <c r="H352" s="40">
        <f>ESTUDIANTES!E352</f>
        <v>0</v>
      </c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</row>
    <row r="353" spans="1:260" s="5" customFormat="1" x14ac:dyDescent="0.35">
      <c r="A353" s="38">
        <v>349</v>
      </c>
      <c r="B353" s="39">
        <f>ESTUDIANTES!B353</f>
        <v>0</v>
      </c>
      <c r="C353" s="39">
        <f>ESTUDIANTES!C353</f>
        <v>0</v>
      </c>
      <c r="D353" s="96">
        <f>ESTUDIANTES!D353</f>
        <v>0</v>
      </c>
      <c r="E353" s="96"/>
      <c r="F353" s="96"/>
      <c r="G353" s="96"/>
      <c r="H353" s="40">
        <f>ESTUDIANTES!E353</f>
        <v>0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</row>
    <row r="354" spans="1:260" s="5" customFormat="1" x14ac:dyDescent="0.35">
      <c r="A354" s="38">
        <v>350</v>
      </c>
      <c r="B354" s="39">
        <f>ESTUDIANTES!B354</f>
        <v>0</v>
      </c>
      <c r="C354" s="39">
        <f>ESTUDIANTES!C354</f>
        <v>0</v>
      </c>
      <c r="D354" s="96">
        <f>ESTUDIANTES!D354</f>
        <v>0</v>
      </c>
      <c r="E354" s="96"/>
      <c r="F354" s="96"/>
      <c r="G354" s="96"/>
      <c r="H354" s="40">
        <f>ESTUDIANTES!E354</f>
        <v>0</v>
      </c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</row>
    <row r="355" spans="1:260" s="5" customFormat="1" x14ac:dyDescent="0.35">
      <c r="A355" s="38">
        <v>351</v>
      </c>
      <c r="B355" s="39">
        <f>ESTUDIANTES!B355</f>
        <v>0</v>
      </c>
      <c r="C355" s="39">
        <f>ESTUDIANTES!C355</f>
        <v>0</v>
      </c>
      <c r="D355" s="96">
        <f>ESTUDIANTES!D355</f>
        <v>0</v>
      </c>
      <c r="E355" s="96"/>
      <c r="F355" s="96"/>
      <c r="G355" s="96"/>
      <c r="H355" s="40">
        <f>ESTUDIANTES!E355</f>
        <v>0</v>
      </c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</row>
    <row r="356" spans="1:260" s="5" customFormat="1" x14ac:dyDescent="0.35">
      <c r="A356" s="38">
        <v>352</v>
      </c>
      <c r="B356" s="39">
        <f>ESTUDIANTES!B356</f>
        <v>0</v>
      </c>
      <c r="C356" s="39">
        <f>ESTUDIANTES!C356</f>
        <v>0</v>
      </c>
      <c r="D356" s="96">
        <f>ESTUDIANTES!D356</f>
        <v>0</v>
      </c>
      <c r="E356" s="96"/>
      <c r="F356" s="96"/>
      <c r="G356" s="96"/>
      <c r="H356" s="40">
        <f>ESTUDIANTES!E356</f>
        <v>0</v>
      </c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</row>
    <row r="357" spans="1:260" s="5" customFormat="1" x14ac:dyDescent="0.35">
      <c r="A357" s="38">
        <v>353</v>
      </c>
      <c r="B357" s="39">
        <f>ESTUDIANTES!B357</f>
        <v>0</v>
      </c>
      <c r="C357" s="39">
        <f>ESTUDIANTES!C357</f>
        <v>0</v>
      </c>
      <c r="D357" s="96">
        <f>ESTUDIANTES!D357</f>
        <v>0</v>
      </c>
      <c r="E357" s="96"/>
      <c r="F357" s="96"/>
      <c r="G357" s="96"/>
      <c r="H357" s="40">
        <f>ESTUDIANTES!E357</f>
        <v>0</v>
      </c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</row>
    <row r="358" spans="1:260" s="5" customFormat="1" x14ac:dyDescent="0.35">
      <c r="A358" s="38">
        <v>354</v>
      </c>
      <c r="B358" s="39">
        <f>ESTUDIANTES!B358</f>
        <v>0</v>
      </c>
      <c r="C358" s="39">
        <f>ESTUDIANTES!C358</f>
        <v>0</v>
      </c>
      <c r="D358" s="96">
        <f>ESTUDIANTES!D358</f>
        <v>0</v>
      </c>
      <c r="E358" s="96"/>
      <c r="F358" s="96"/>
      <c r="G358" s="96"/>
      <c r="H358" s="40">
        <f>ESTUDIANTES!E358</f>
        <v>0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</row>
    <row r="359" spans="1:260" s="5" customFormat="1" x14ac:dyDescent="0.35">
      <c r="A359" s="38">
        <v>355</v>
      </c>
      <c r="B359" s="39">
        <f>ESTUDIANTES!B359</f>
        <v>0</v>
      </c>
      <c r="C359" s="39">
        <f>ESTUDIANTES!C359</f>
        <v>0</v>
      </c>
      <c r="D359" s="96">
        <f>ESTUDIANTES!D359</f>
        <v>0</v>
      </c>
      <c r="E359" s="96"/>
      <c r="F359" s="96"/>
      <c r="G359" s="96"/>
      <c r="H359" s="40">
        <f>ESTUDIANTES!E359</f>
        <v>0</v>
      </c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</row>
    <row r="360" spans="1:260" s="5" customFormat="1" x14ac:dyDescent="0.35">
      <c r="A360" s="38">
        <v>356</v>
      </c>
      <c r="B360" s="39">
        <f>ESTUDIANTES!B360</f>
        <v>0</v>
      </c>
      <c r="C360" s="39">
        <f>ESTUDIANTES!C360</f>
        <v>0</v>
      </c>
      <c r="D360" s="96">
        <f>ESTUDIANTES!D360</f>
        <v>0</v>
      </c>
      <c r="E360" s="96"/>
      <c r="F360" s="96"/>
      <c r="G360" s="96"/>
      <c r="H360" s="40">
        <f>ESTUDIANTES!E360</f>
        <v>0</v>
      </c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</row>
    <row r="361" spans="1:260" s="5" customFormat="1" x14ac:dyDescent="0.35">
      <c r="A361" s="38">
        <v>357</v>
      </c>
      <c r="B361" s="39">
        <f>ESTUDIANTES!B361</f>
        <v>0</v>
      </c>
      <c r="C361" s="39">
        <f>ESTUDIANTES!C361</f>
        <v>0</v>
      </c>
      <c r="D361" s="96">
        <f>ESTUDIANTES!D361</f>
        <v>0</v>
      </c>
      <c r="E361" s="96"/>
      <c r="F361" s="96"/>
      <c r="G361" s="96"/>
      <c r="H361" s="40">
        <f>ESTUDIANTES!E361</f>
        <v>0</v>
      </c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</row>
    <row r="362" spans="1:260" s="5" customFormat="1" x14ac:dyDescent="0.35">
      <c r="A362" s="38">
        <v>358</v>
      </c>
      <c r="B362" s="39">
        <f>ESTUDIANTES!B362</f>
        <v>0</v>
      </c>
      <c r="C362" s="39">
        <f>ESTUDIANTES!C362</f>
        <v>0</v>
      </c>
      <c r="D362" s="96">
        <f>ESTUDIANTES!D362</f>
        <v>0</v>
      </c>
      <c r="E362" s="96"/>
      <c r="F362" s="96"/>
      <c r="G362" s="96"/>
      <c r="H362" s="40">
        <f>ESTUDIANTES!E362</f>
        <v>0</v>
      </c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</row>
    <row r="363" spans="1:260" s="5" customFormat="1" x14ac:dyDescent="0.35">
      <c r="A363" s="38">
        <v>359</v>
      </c>
      <c r="B363" s="39">
        <f>ESTUDIANTES!B363</f>
        <v>0</v>
      </c>
      <c r="C363" s="39">
        <f>ESTUDIANTES!C363</f>
        <v>0</v>
      </c>
      <c r="D363" s="96">
        <f>ESTUDIANTES!D363</f>
        <v>0</v>
      </c>
      <c r="E363" s="96"/>
      <c r="F363" s="96"/>
      <c r="G363" s="96"/>
      <c r="H363" s="40">
        <f>ESTUDIANTES!E363</f>
        <v>0</v>
      </c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</row>
    <row r="364" spans="1:260" s="5" customFormat="1" x14ac:dyDescent="0.35">
      <c r="A364" s="38">
        <v>360</v>
      </c>
      <c r="B364" s="39">
        <f>ESTUDIANTES!B364</f>
        <v>0</v>
      </c>
      <c r="C364" s="39">
        <f>ESTUDIANTES!C364</f>
        <v>0</v>
      </c>
      <c r="D364" s="96">
        <f>ESTUDIANTES!D364</f>
        <v>0</v>
      </c>
      <c r="E364" s="96"/>
      <c r="F364" s="96"/>
      <c r="G364" s="96"/>
      <c r="H364" s="40">
        <f>ESTUDIANTES!E364</f>
        <v>0</v>
      </c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</row>
    <row r="365" spans="1:260" s="5" customFormat="1" x14ac:dyDescent="0.35">
      <c r="A365" s="38">
        <v>361</v>
      </c>
      <c r="B365" s="39">
        <f>ESTUDIANTES!B365</f>
        <v>0</v>
      </c>
      <c r="C365" s="39">
        <f>ESTUDIANTES!C365</f>
        <v>0</v>
      </c>
      <c r="D365" s="96">
        <f>ESTUDIANTES!D365</f>
        <v>0</v>
      </c>
      <c r="E365" s="96"/>
      <c r="F365" s="96"/>
      <c r="G365" s="96"/>
      <c r="H365" s="40">
        <f>ESTUDIANTES!E365</f>
        <v>0</v>
      </c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</row>
    <row r="366" spans="1:260" s="5" customFormat="1" x14ac:dyDescent="0.35">
      <c r="A366" s="38">
        <v>362</v>
      </c>
      <c r="B366" s="39">
        <f>ESTUDIANTES!B366</f>
        <v>0</v>
      </c>
      <c r="C366" s="39">
        <f>ESTUDIANTES!C366</f>
        <v>0</v>
      </c>
      <c r="D366" s="96">
        <f>ESTUDIANTES!D366</f>
        <v>0</v>
      </c>
      <c r="E366" s="96"/>
      <c r="F366" s="96"/>
      <c r="G366" s="96"/>
      <c r="H366" s="40">
        <f>ESTUDIANTES!E366</f>
        <v>0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</row>
    <row r="367" spans="1:260" s="5" customFormat="1" x14ac:dyDescent="0.35">
      <c r="A367" s="38">
        <v>363</v>
      </c>
      <c r="B367" s="39">
        <f>ESTUDIANTES!B367</f>
        <v>0</v>
      </c>
      <c r="C367" s="39">
        <f>ESTUDIANTES!C367</f>
        <v>0</v>
      </c>
      <c r="D367" s="96">
        <f>ESTUDIANTES!D367</f>
        <v>0</v>
      </c>
      <c r="E367" s="96"/>
      <c r="F367" s="96"/>
      <c r="G367" s="96"/>
      <c r="H367" s="40">
        <f>ESTUDIANTES!E367</f>
        <v>0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</row>
    <row r="368" spans="1:260" s="5" customFormat="1" x14ac:dyDescent="0.35">
      <c r="A368" s="38">
        <v>364</v>
      </c>
      <c r="B368" s="39">
        <f>ESTUDIANTES!B368</f>
        <v>0</v>
      </c>
      <c r="C368" s="39">
        <f>ESTUDIANTES!C368</f>
        <v>0</v>
      </c>
      <c r="D368" s="96">
        <f>ESTUDIANTES!D368</f>
        <v>0</v>
      </c>
      <c r="E368" s="96"/>
      <c r="F368" s="96"/>
      <c r="G368" s="96"/>
      <c r="H368" s="40">
        <f>ESTUDIANTES!E368</f>
        <v>0</v>
      </c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</row>
    <row r="369" spans="1:260" s="5" customFormat="1" x14ac:dyDescent="0.35">
      <c r="A369" s="38">
        <v>365</v>
      </c>
      <c r="B369" s="39">
        <f>ESTUDIANTES!B369</f>
        <v>0</v>
      </c>
      <c r="C369" s="39">
        <f>ESTUDIANTES!C369</f>
        <v>0</v>
      </c>
      <c r="D369" s="96">
        <f>ESTUDIANTES!D369</f>
        <v>0</v>
      </c>
      <c r="E369" s="96"/>
      <c r="F369" s="96"/>
      <c r="G369" s="96"/>
      <c r="H369" s="40">
        <f>ESTUDIANTES!E369</f>
        <v>0</v>
      </c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</row>
    <row r="370" spans="1:260" s="5" customFormat="1" x14ac:dyDescent="0.35">
      <c r="A370" s="38">
        <v>366</v>
      </c>
      <c r="B370" s="39">
        <f>ESTUDIANTES!B370</f>
        <v>0</v>
      </c>
      <c r="C370" s="39">
        <f>ESTUDIANTES!C370</f>
        <v>0</v>
      </c>
      <c r="D370" s="96">
        <f>ESTUDIANTES!D370</f>
        <v>0</v>
      </c>
      <c r="E370" s="96"/>
      <c r="F370" s="96"/>
      <c r="G370" s="96"/>
      <c r="H370" s="40">
        <f>ESTUDIANTES!E370</f>
        <v>0</v>
      </c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</row>
    <row r="371" spans="1:260" s="5" customFormat="1" x14ac:dyDescent="0.35">
      <c r="A371" s="38">
        <v>367</v>
      </c>
      <c r="B371" s="39">
        <f>ESTUDIANTES!B371</f>
        <v>0</v>
      </c>
      <c r="C371" s="39">
        <f>ESTUDIANTES!C371</f>
        <v>0</v>
      </c>
      <c r="D371" s="96">
        <f>ESTUDIANTES!D371</f>
        <v>0</v>
      </c>
      <c r="E371" s="96"/>
      <c r="F371" s="96"/>
      <c r="G371" s="96"/>
      <c r="H371" s="40">
        <f>ESTUDIANTES!E371</f>
        <v>0</v>
      </c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</row>
    <row r="372" spans="1:260" s="5" customFormat="1" x14ac:dyDescent="0.35">
      <c r="A372" s="38">
        <v>368</v>
      </c>
      <c r="B372" s="39">
        <f>ESTUDIANTES!B372</f>
        <v>0</v>
      </c>
      <c r="C372" s="39">
        <f>ESTUDIANTES!C372</f>
        <v>0</v>
      </c>
      <c r="D372" s="96">
        <f>ESTUDIANTES!D372</f>
        <v>0</v>
      </c>
      <c r="E372" s="96"/>
      <c r="F372" s="96"/>
      <c r="G372" s="96"/>
      <c r="H372" s="40">
        <f>ESTUDIANTES!E372</f>
        <v>0</v>
      </c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</row>
    <row r="373" spans="1:260" s="5" customFormat="1" x14ac:dyDescent="0.35">
      <c r="A373" s="38">
        <v>369</v>
      </c>
      <c r="B373" s="39">
        <f>ESTUDIANTES!B373</f>
        <v>0</v>
      </c>
      <c r="C373" s="39">
        <f>ESTUDIANTES!C373</f>
        <v>0</v>
      </c>
      <c r="D373" s="96">
        <f>ESTUDIANTES!D373</f>
        <v>0</v>
      </c>
      <c r="E373" s="96"/>
      <c r="F373" s="96"/>
      <c r="G373" s="96"/>
      <c r="H373" s="40">
        <f>ESTUDIANTES!E373</f>
        <v>0</v>
      </c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</row>
    <row r="374" spans="1:260" s="5" customFormat="1" x14ac:dyDescent="0.35">
      <c r="A374" s="38">
        <v>370</v>
      </c>
      <c r="B374" s="39">
        <f>ESTUDIANTES!B374</f>
        <v>0</v>
      </c>
      <c r="C374" s="39">
        <f>ESTUDIANTES!C374</f>
        <v>0</v>
      </c>
      <c r="D374" s="96">
        <f>ESTUDIANTES!D374</f>
        <v>0</v>
      </c>
      <c r="E374" s="96"/>
      <c r="F374" s="96"/>
      <c r="G374" s="96"/>
      <c r="H374" s="40">
        <f>ESTUDIANTES!E374</f>
        <v>0</v>
      </c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</row>
    <row r="375" spans="1:260" s="5" customFormat="1" x14ac:dyDescent="0.35">
      <c r="A375" s="38">
        <v>371</v>
      </c>
      <c r="B375" s="39">
        <f>ESTUDIANTES!B375</f>
        <v>0</v>
      </c>
      <c r="C375" s="39">
        <f>ESTUDIANTES!C375</f>
        <v>0</v>
      </c>
      <c r="D375" s="96">
        <f>ESTUDIANTES!D375</f>
        <v>0</v>
      </c>
      <c r="E375" s="96"/>
      <c r="F375" s="96"/>
      <c r="G375" s="96"/>
      <c r="H375" s="40">
        <f>ESTUDIANTES!E375</f>
        <v>0</v>
      </c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</row>
    <row r="376" spans="1:260" s="5" customFormat="1" x14ac:dyDescent="0.35">
      <c r="A376" s="38">
        <v>372</v>
      </c>
      <c r="B376" s="39">
        <f>ESTUDIANTES!B376</f>
        <v>0</v>
      </c>
      <c r="C376" s="39">
        <f>ESTUDIANTES!C376</f>
        <v>0</v>
      </c>
      <c r="D376" s="96">
        <f>ESTUDIANTES!D376</f>
        <v>0</v>
      </c>
      <c r="E376" s="96"/>
      <c r="F376" s="96"/>
      <c r="G376" s="96"/>
      <c r="H376" s="40">
        <f>ESTUDIANTES!E376</f>
        <v>0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</row>
    <row r="377" spans="1:260" s="5" customFormat="1" x14ac:dyDescent="0.35">
      <c r="A377" s="38">
        <v>373</v>
      </c>
      <c r="B377" s="39">
        <f>ESTUDIANTES!B377</f>
        <v>0</v>
      </c>
      <c r="C377" s="39">
        <f>ESTUDIANTES!C377</f>
        <v>0</v>
      </c>
      <c r="D377" s="96">
        <f>ESTUDIANTES!D377</f>
        <v>0</v>
      </c>
      <c r="E377" s="96"/>
      <c r="F377" s="96"/>
      <c r="G377" s="96"/>
      <c r="H377" s="40">
        <f>ESTUDIANTES!E377</f>
        <v>0</v>
      </c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</row>
    <row r="378" spans="1:260" s="5" customFormat="1" x14ac:dyDescent="0.35">
      <c r="A378" s="38">
        <v>374</v>
      </c>
      <c r="B378" s="39">
        <f>ESTUDIANTES!B378</f>
        <v>0</v>
      </c>
      <c r="C378" s="39">
        <f>ESTUDIANTES!C378</f>
        <v>0</v>
      </c>
      <c r="D378" s="96">
        <f>ESTUDIANTES!D378</f>
        <v>0</v>
      </c>
      <c r="E378" s="96"/>
      <c r="F378" s="96"/>
      <c r="G378" s="96"/>
      <c r="H378" s="40">
        <f>ESTUDIANTES!E378</f>
        <v>0</v>
      </c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</row>
    <row r="379" spans="1:260" s="5" customFormat="1" x14ac:dyDescent="0.35">
      <c r="A379" s="38">
        <v>375</v>
      </c>
      <c r="B379" s="39">
        <f>ESTUDIANTES!B379</f>
        <v>0</v>
      </c>
      <c r="C379" s="39">
        <f>ESTUDIANTES!C379</f>
        <v>0</v>
      </c>
      <c r="D379" s="96">
        <f>ESTUDIANTES!D379</f>
        <v>0</v>
      </c>
      <c r="E379" s="96"/>
      <c r="F379" s="96"/>
      <c r="G379" s="96"/>
      <c r="H379" s="40">
        <f>ESTUDIANTES!E379</f>
        <v>0</v>
      </c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</row>
    <row r="380" spans="1:260" s="5" customFormat="1" x14ac:dyDescent="0.35">
      <c r="A380" s="38">
        <v>376</v>
      </c>
      <c r="B380" s="39">
        <f>ESTUDIANTES!B380</f>
        <v>0</v>
      </c>
      <c r="C380" s="39">
        <f>ESTUDIANTES!C380</f>
        <v>0</v>
      </c>
      <c r="D380" s="96">
        <f>ESTUDIANTES!D380</f>
        <v>0</v>
      </c>
      <c r="E380" s="96"/>
      <c r="F380" s="96"/>
      <c r="G380" s="96"/>
      <c r="H380" s="40">
        <f>ESTUDIANTES!E380</f>
        <v>0</v>
      </c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</row>
    <row r="381" spans="1:260" s="5" customFormat="1" x14ac:dyDescent="0.35">
      <c r="A381" s="38">
        <v>377</v>
      </c>
      <c r="B381" s="39">
        <f>ESTUDIANTES!B381</f>
        <v>0</v>
      </c>
      <c r="C381" s="39">
        <f>ESTUDIANTES!C381</f>
        <v>0</v>
      </c>
      <c r="D381" s="96">
        <f>ESTUDIANTES!D381</f>
        <v>0</v>
      </c>
      <c r="E381" s="96"/>
      <c r="F381" s="96"/>
      <c r="G381" s="96"/>
      <c r="H381" s="40">
        <f>ESTUDIANTES!E381</f>
        <v>0</v>
      </c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</row>
    <row r="382" spans="1:260" s="5" customFormat="1" x14ac:dyDescent="0.35">
      <c r="A382" s="38">
        <v>378</v>
      </c>
      <c r="B382" s="39">
        <f>ESTUDIANTES!B382</f>
        <v>0</v>
      </c>
      <c r="C382" s="39">
        <f>ESTUDIANTES!C382</f>
        <v>0</v>
      </c>
      <c r="D382" s="96">
        <f>ESTUDIANTES!D382</f>
        <v>0</v>
      </c>
      <c r="E382" s="96"/>
      <c r="F382" s="96"/>
      <c r="G382" s="96"/>
      <c r="H382" s="40">
        <f>ESTUDIANTES!E382</f>
        <v>0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</row>
    <row r="383" spans="1:260" s="5" customFormat="1" x14ac:dyDescent="0.35">
      <c r="A383" s="38">
        <v>379</v>
      </c>
      <c r="B383" s="39">
        <f>ESTUDIANTES!B383</f>
        <v>0</v>
      </c>
      <c r="C383" s="39">
        <f>ESTUDIANTES!C383</f>
        <v>0</v>
      </c>
      <c r="D383" s="96">
        <f>ESTUDIANTES!D383</f>
        <v>0</v>
      </c>
      <c r="E383" s="96"/>
      <c r="F383" s="96"/>
      <c r="G383" s="96"/>
      <c r="H383" s="40">
        <f>ESTUDIANTES!E383</f>
        <v>0</v>
      </c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</row>
    <row r="384" spans="1:260" s="5" customFormat="1" x14ac:dyDescent="0.35">
      <c r="A384" s="38">
        <v>380</v>
      </c>
      <c r="B384" s="39">
        <f>ESTUDIANTES!B384</f>
        <v>0</v>
      </c>
      <c r="C384" s="39">
        <f>ESTUDIANTES!C384</f>
        <v>0</v>
      </c>
      <c r="D384" s="96">
        <f>ESTUDIANTES!D384</f>
        <v>0</v>
      </c>
      <c r="E384" s="96"/>
      <c r="F384" s="96"/>
      <c r="G384" s="96"/>
      <c r="H384" s="40">
        <f>ESTUDIANTES!E384</f>
        <v>0</v>
      </c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</row>
    <row r="385" spans="1:260" s="5" customFormat="1" x14ac:dyDescent="0.35">
      <c r="A385" s="38">
        <v>381</v>
      </c>
      <c r="B385" s="39">
        <f>ESTUDIANTES!B385</f>
        <v>0</v>
      </c>
      <c r="C385" s="39">
        <f>ESTUDIANTES!C385</f>
        <v>0</v>
      </c>
      <c r="D385" s="96">
        <f>ESTUDIANTES!D385</f>
        <v>0</v>
      </c>
      <c r="E385" s="96"/>
      <c r="F385" s="96"/>
      <c r="G385" s="96"/>
      <c r="H385" s="40">
        <f>ESTUDIANTES!E385</f>
        <v>0</v>
      </c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</row>
    <row r="386" spans="1:260" s="5" customFormat="1" x14ac:dyDescent="0.35">
      <c r="A386" s="38">
        <v>382</v>
      </c>
      <c r="B386" s="39">
        <f>ESTUDIANTES!B386</f>
        <v>0</v>
      </c>
      <c r="C386" s="39">
        <f>ESTUDIANTES!C386</f>
        <v>0</v>
      </c>
      <c r="D386" s="96">
        <f>ESTUDIANTES!D386</f>
        <v>0</v>
      </c>
      <c r="E386" s="96"/>
      <c r="F386" s="96"/>
      <c r="G386" s="96"/>
      <c r="H386" s="40">
        <f>ESTUDIANTES!E386</f>
        <v>0</v>
      </c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</row>
    <row r="387" spans="1:260" s="5" customFormat="1" x14ac:dyDescent="0.35">
      <c r="A387" s="38">
        <v>383</v>
      </c>
      <c r="B387" s="39">
        <f>ESTUDIANTES!B387</f>
        <v>0</v>
      </c>
      <c r="C387" s="39">
        <f>ESTUDIANTES!C387</f>
        <v>0</v>
      </c>
      <c r="D387" s="96">
        <f>ESTUDIANTES!D387</f>
        <v>0</v>
      </c>
      <c r="E387" s="96"/>
      <c r="F387" s="96"/>
      <c r="G387" s="96"/>
      <c r="H387" s="40">
        <f>ESTUDIANTES!E387</f>
        <v>0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</row>
    <row r="388" spans="1:260" s="5" customFormat="1" x14ac:dyDescent="0.35">
      <c r="A388" s="38">
        <v>384</v>
      </c>
      <c r="B388" s="39">
        <f>ESTUDIANTES!B388</f>
        <v>0</v>
      </c>
      <c r="C388" s="39">
        <f>ESTUDIANTES!C388</f>
        <v>0</v>
      </c>
      <c r="D388" s="96">
        <f>ESTUDIANTES!D388</f>
        <v>0</v>
      </c>
      <c r="E388" s="96"/>
      <c r="F388" s="96"/>
      <c r="G388" s="96"/>
      <c r="H388" s="40">
        <f>ESTUDIANTES!E388</f>
        <v>0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</row>
    <row r="389" spans="1:260" s="5" customFormat="1" x14ac:dyDescent="0.35">
      <c r="A389" s="38">
        <v>385</v>
      </c>
      <c r="B389" s="39">
        <f>ESTUDIANTES!B389</f>
        <v>0</v>
      </c>
      <c r="C389" s="39">
        <f>ESTUDIANTES!C389</f>
        <v>0</v>
      </c>
      <c r="D389" s="96">
        <f>ESTUDIANTES!D389</f>
        <v>0</v>
      </c>
      <c r="E389" s="96"/>
      <c r="F389" s="96"/>
      <c r="G389" s="96"/>
      <c r="H389" s="40">
        <f>ESTUDIANTES!E389</f>
        <v>0</v>
      </c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</row>
    <row r="390" spans="1:260" s="5" customFormat="1" x14ac:dyDescent="0.35">
      <c r="A390" s="38">
        <v>386</v>
      </c>
      <c r="B390" s="39">
        <f>ESTUDIANTES!B390</f>
        <v>0</v>
      </c>
      <c r="C390" s="39">
        <f>ESTUDIANTES!C390</f>
        <v>0</v>
      </c>
      <c r="D390" s="96">
        <f>ESTUDIANTES!D390</f>
        <v>0</v>
      </c>
      <c r="E390" s="96"/>
      <c r="F390" s="96"/>
      <c r="G390" s="96"/>
      <c r="H390" s="40">
        <f>ESTUDIANTES!E390</f>
        <v>0</v>
      </c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</row>
    <row r="391" spans="1:260" s="5" customFormat="1" x14ac:dyDescent="0.35">
      <c r="A391" s="38">
        <v>387</v>
      </c>
      <c r="B391" s="39">
        <f>ESTUDIANTES!B391</f>
        <v>0</v>
      </c>
      <c r="C391" s="39">
        <f>ESTUDIANTES!C391</f>
        <v>0</v>
      </c>
      <c r="D391" s="96">
        <f>ESTUDIANTES!D391</f>
        <v>0</v>
      </c>
      <c r="E391" s="96"/>
      <c r="F391" s="96"/>
      <c r="G391" s="96"/>
      <c r="H391" s="40">
        <f>ESTUDIANTES!E391</f>
        <v>0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</row>
    <row r="392" spans="1:260" s="5" customFormat="1" x14ac:dyDescent="0.35">
      <c r="A392" s="38">
        <v>388</v>
      </c>
      <c r="B392" s="39">
        <f>ESTUDIANTES!B392</f>
        <v>0</v>
      </c>
      <c r="C392" s="39">
        <f>ESTUDIANTES!C392</f>
        <v>0</v>
      </c>
      <c r="D392" s="96">
        <f>ESTUDIANTES!D392</f>
        <v>0</v>
      </c>
      <c r="E392" s="96"/>
      <c r="F392" s="96"/>
      <c r="G392" s="96"/>
      <c r="H392" s="40">
        <f>ESTUDIANTES!E392</f>
        <v>0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</row>
    <row r="393" spans="1:260" s="5" customFormat="1" x14ac:dyDescent="0.35">
      <c r="A393" s="38">
        <v>389</v>
      </c>
      <c r="B393" s="39">
        <f>ESTUDIANTES!B393</f>
        <v>0</v>
      </c>
      <c r="C393" s="39">
        <f>ESTUDIANTES!C393</f>
        <v>0</v>
      </c>
      <c r="D393" s="96">
        <f>ESTUDIANTES!D393</f>
        <v>0</v>
      </c>
      <c r="E393" s="96"/>
      <c r="F393" s="96"/>
      <c r="G393" s="96"/>
      <c r="H393" s="40">
        <f>ESTUDIANTES!E393</f>
        <v>0</v>
      </c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</row>
    <row r="394" spans="1:260" s="5" customFormat="1" x14ac:dyDescent="0.35">
      <c r="A394" s="38">
        <v>390</v>
      </c>
      <c r="B394" s="39">
        <f>ESTUDIANTES!B394</f>
        <v>0</v>
      </c>
      <c r="C394" s="39">
        <f>ESTUDIANTES!C394</f>
        <v>0</v>
      </c>
      <c r="D394" s="96">
        <f>ESTUDIANTES!D394</f>
        <v>0</v>
      </c>
      <c r="E394" s="96"/>
      <c r="F394" s="96"/>
      <c r="G394" s="96"/>
      <c r="H394" s="40">
        <f>ESTUDIANTES!E394</f>
        <v>0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</row>
    <row r="395" spans="1:260" s="5" customFormat="1" x14ac:dyDescent="0.35">
      <c r="A395" s="38">
        <v>391</v>
      </c>
      <c r="B395" s="39">
        <f>ESTUDIANTES!B395</f>
        <v>0</v>
      </c>
      <c r="C395" s="39">
        <f>ESTUDIANTES!C395</f>
        <v>0</v>
      </c>
      <c r="D395" s="96">
        <f>ESTUDIANTES!D395</f>
        <v>0</v>
      </c>
      <c r="E395" s="96"/>
      <c r="F395" s="96"/>
      <c r="G395" s="96"/>
      <c r="H395" s="40">
        <f>ESTUDIANTES!E395</f>
        <v>0</v>
      </c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</row>
    <row r="396" spans="1:260" s="5" customFormat="1" x14ac:dyDescent="0.35">
      <c r="A396" s="38">
        <v>392</v>
      </c>
      <c r="B396" s="39">
        <f>ESTUDIANTES!B396</f>
        <v>0</v>
      </c>
      <c r="C396" s="39">
        <f>ESTUDIANTES!C396</f>
        <v>0</v>
      </c>
      <c r="D396" s="96">
        <f>ESTUDIANTES!D396</f>
        <v>0</v>
      </c>
      <c r="E396" s="96"/>
      <c r="F396" s="96"/>
      <c r="G396" s="96"/>
      <c r="H396" s="40">
        <f>ESTUDIANTES!E396</f>
        <v>0</v>
      </c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</row>
    <row r="397" spans="1:260" s="5" customFormat="1" x14ac:dyDescent="0.35">
      <c r="A397" s="38">
        <v>393</v>
      </c>
      <c r="B397" s="39">
        <f>ESTUDIANTES!B397</f>
        <v>0</v>
      </c>
      <c r="C397" s="39">
        <f>ESTUDIANTES!C397</f>
        <v>0</v>
      </c>
      <c r="D397" s="96">
        <f>ESTUDIANTES!D397</f>
        <v>0</v>
      </c>
      <c r="E397" s="96"/>
      <c r="F397" s="96"/>
      <c r="G397" s="96"/>
      <c r="H397" s="40">
        <f>ESTUDIANTES!E397</f>
        <v>0</v>
      </c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</row>
    <row r="398" spans="1:260" s="5" customFormat="1" x14ac:dyDescent="0.35">
      <c r="A398" s="38">
        <v>394</v>
      </c>
      <c r="B398" s="39">
        <f>ESTUDIANTES!B398</f>
        <v>0</v>
      </c>
      <c r="C398" s="39">
        <f>ESTUDIANTES!C398</f>
        <v>0</v>
      </c>
      <c r="D398" s="96">
        <f>ESTUDIANTES!D398</f>
        <v>0</v>
      </c>
      <c r="E398" s="96"/>
      <c r="F398" s="96"/>
      <c r="G398" s="96"/>
      <c r="H398" s="40">
        <f>ESTUDIANTES!E398</f>
        <v>0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</row>
    <row r="399" spans="1:260" s="5" customFormat="1" x14ac:dyDescent="0.35">
      <c r="A399" s="38">
        <v>395</v>
      </c>
      <c r="B399" s="39">
        <f>ESTUDIANTES!B399</f>
        <v>0</v>
      </c>
      <c r="C399" s="39">
        <f>ESTUDIANTES!C399</f>
        <v>0</v>
      </c>
      <c r="D399" s="96">
        <f>ESTUDIANTES!D399</f>
        <v>0</v>
      </c>
      <c r="E399" s="96"/>
      <c r="F399" s="96"/>
      <c r="G399" s="96"/>
      <c r="H399" s="40">
        <f>ESTUDIANTES!E399</f>
        <v>0</v>
      </c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</row>
    <row r="400" spans="1:260" s="5" customFormat="1" x14ac:dyDescent="0.35">
      <c r="A400" s="38">
        <v>396</v>
      </c>
      <c r="B400" s="39">
        <f>ESTUDIANTES!B400</f>
        <v>0</v>
      </c>
      <c r="C400" s="39">
        <f>ESTUDIANTES!C400</f>
        <v>0</v>
      </c>
      <c r="D400" s="96">
        <f>ESTUDIANTES!D400</f>
        <v>0</v>
      </c>
      <c r="E400" s="96"/>
      <c r="F400" s="96"/>
      <c r="G400" s="96"/>
      <c r="H400" s="40">
        <f>ESTUDIANTES!E400</f>
        <v>0</v>
      </c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</row>
    <row r="401" spans="1:260" s="5" customFormat="1" x14ac:dyDescent="0.35">
      <c r="A401" s="38">
        <v>397</v>
      </c>
      <c r="B401" s="39">
        <f>ESTUDIANTES!B401</f>
        <v>0</v>
      </c>
      <c r="C401" s="39">
        <f>ESTUDIANTES!C401</f>
        <v>0</v>
      </c>
      <c r="D401" s="96">
        <f>ESTUDIANTES!D401</f>
        <v>0</v>
      </c>
      <c r="E401" s="96"/>
      <c r="F401" s="96"/>
      <c r="G401" s="96"/>
      <c r="H401" s="40">
        <f>ESTUDIANTES!E401</f>
        <v>0</v>
      </c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</row>
    <row r="402" spans="1:260" s="5" customFormat="1" x14ac:dyDescent="0.35">
      <c r="A402" s="38">
        <v>398</v>
      </c>
      <c r="B402" s="39">
        <f>ESTUDIANTES!B402</f>
        <v>0</v>
      </c>
      <c r="C402" s="39">
        <f>ESTUDIANTES!C402</f>
        <v>0</v>
      </c>
      <c r="D402" s="96">
        <f>ESTUDIANTES!D402</f>
        <v>0</v>
      </c>
      <c r="E402" s="96"/>
      <c r="F402" s="96"/>
      <c r="G402" s="96"/>
      <c r="H402" s="40">
        <f>ESTUDIANTES!E402</f>
        <v>0</v>
      </c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</row>
    <row r="403" spans="1:260" s="5" customFormat="1" x14ac:dyDescent="0.35">
      <c r="A403" s="38">
        <v>399</v>
      </c>
      <c r="B403" s="39">
        <f>ESTUDIANTES!B403</f>
        <v>0</v>
      </c>
      <c r="C403" s="39">
        <f>ESTUDIANTES!C403</f>
        <v>0</v>
      </c>
      <c r="D403" s="96">
        <f>ESTUDIANTES!D403</f>
        <v>0</v>
      </c>
      <c r="E403" s="96"/>
      <c r="F403" s="96"/>
      <c r="G403" s="96"/>
      <c r="H403" s="40">
        <f>ESTUDIANTES!E403</f>
        <v>0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</row>
    <row r="404" spans="1:260" s="5" customFormat="1" x14ac:dyDescent="0.35">
      <c r="A404" s="38">
        <v>400</v>
      </c>
      <c r="B404" s="39">
        <f>ESTUDIANTES!B404</f>
        <v>0</v>
      </c>
      <c r="C404" s="39">
        <f>ESTUDIANTES!C404</f>
        <v>0</v>
      </c>
      <c r="D404" s="96">
        <f>ESTUDIANTES!D404</f>
        <v>0</v>
      </c>
      <c r="E404" s="96"/>
      <c r="F404" s="96"/>
      <c r="G404" s="96"/>
      <c r="H404" s="40">
        <f>ESTUDIANTES!E404</f>
        <v>0</v>
      </c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</row>
    <row r="405" spans="1:260" s="5" customFormat="1" x14ac:dyDescent="0.35">
      <c r="A405" s="38">
        <v>401</v>
      </c>
      <c r="B405" s="39">
        <f>ESTUDIANTES!B405</f>
        <v>0</v>
      </c>
      <c r="C405" s="39">
        <f>ESTUDIANTES!C405</f>
        <v>0</v>
      </c>
      <c r="D405" s="96">
        <f>ESTUDIANTES!D405</f>
        <v>0</v>
      </c>
      <c r="E405" s="96"/>
      <c r="F405" s="96"/>
      <c r="G405" s="96"/>
      <c r="H405" s="40">
        <f>ESTUDIANTES!E405</f>
        <v>0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</row>
    <row r="406" spans="1:260" s="5" customFormat="1" x14ac:dyDescent="0.35">
      <c r="A406" s="38">
        <v>402</v>
      </c>
      <c r="B406" s="39">
        <f>ESTUDIANTES!B406</f>
        <v>0</v>
      </c>
      <c r="C406" s="39">
        <f>ESTUDIANTES!C406</f>
        <v>0</v>
      </c>
      <c r="D406" s="96">
        <f>ESTUDIANTES!D406</f>
        <v>0</v>
      </c>
      <c r="E406" s="96"/>
      <c r="F406" s="96"/>
      <c r="G406" s="96"/>
      <c r="H406" s="40">
        <f>ESTUDIANTES!E406</f>
        <v>0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</row>
    <row r="407" spans="1:260" s="5" customFormat="1" x14ac:dyDescent="0.35">
      <c r="A407" s="38">
        <v>403</v>
      </c>
      <c r="B407" s="39">
        <f>ESTUDIANTES!B407</f>
        <v>0</v>
      </c>
      <c r="C407" s="39">
        <f>ESTUDIANTES!C407</f>
        <v>0</v>
      </c>
      <c r="D407" s="96">
        <f>ESTUDIANTES!D407</f>
        <v>0</v>
      </c>
      <c r="E407" s="96"/>
      <c r="F407" s="96"/>
      <c r="G407" s="96"/>
      <c r="H407" s="40">
        <f>ESTUDIANTES!E407</f>
        <v>0</v>
      </c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</row>
    <row r="408" spans="1:260" s="5" customFormat="1" x14ac:dyDescent="0.35">
      <c r="A408" s="38">
        <v>404</v>
      </c>
      <c r="B408" s="39">
        <f>ESTUDIANTES!B408</f>
        <v>0</v>
      </c>
      <c r="C408" s="39">
        <f>ESTUDIANTES!C408</f>
        <v>0</v>
      </c>
      <c r="D408" s="96">
        <f>ESTUDIANTES!D408</f>
        <v>0</v>
      </c>
      <c r="E408" s="96"/>
      <c r="F408" s="96"/>
      <c r="G408" s="96"/>
      <c r="H408" s="40">
        <f>ESTUDIANTES!E408</f>
        <v>0</v>
      </c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</row>
    <row r="409" spans="1:260" s="5" customFormat="1" x14ac:dyDescent="0.35">
      <c r="A409" s="38">
        <v>405</v>
      </c>
      <c r="B409" s="39">
        <f>ESTUDIANTES!B409</f>
        <v>0</v>
      </c>
      <c r="C409" s="39">
        <f>ESTUDIANTES!C409</f>
        <v>0</v>
      </c>
      <c r="D409" s="96">
        <f>ESTUDIANTES!D409</f>
        <v>0</v>
      </c>
      <c r="E409" s="96"/>
      <c r="F409" s="96"/>
      <c r="G409" s="96"/>
      <c r="H409" s="40">
        <f>ESTUDIANTES!E409</f>
        <v>0</v>
      </c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</row>
    <row r="410" spans="1:260" s="5" customFormat="1" x14ac:dyDescent="0.35">
      <c r="A410" s="38">
        <v>406</v>
      </c>
      <c r="B410" s="39">
        <f>ESTUDIANTES!B410</f>
        <v>0</v>
      </c>
      <c r="C410" s="39">
        <f>ESTUDIANTES!C410</f>
        <v>0</v>
      </c>
      <c r="D410" s="96">
        <f>ESTUDIANTES!D410</f>
        <v>0</v>
      </c>
      <c r="E410" s="96"/>
      <c r="F410" s="96"/>
      <c r="G410" s="96"/>
      <c r="H410" s="40">
        <f>ESTUDIANTES!E410</f>
        <v>0</v>
      </c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</row>
    <row r="411" spans="1:260" s="5" customFormat="1" x14ac:dyDescent="0.35">
      <c r="A411" s="38">
        <v>407</v>
      </c>
      <c r="B411" s="39">
        <f>ESTUDIANTES!B411</f>
        <v>0</v>
      </c>
      <c r="C411" s="39">
        <f>ESTUDIANTES!C411</f>
        <v>0</v>
      </c>
      <c r="D411" s="96">
        <f>ESTUDIANTES!D411</f>
        <v>0</v>
      </c>
      <c r="E411" s="96"/>
      <c r="F411" s="96"/>
      <c r="G411" s="96"/>
      <c r="H411" s="40">
        <f>ESTUDIANTES!E411</f>
        <v>0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</row>
    <row r="412" spans="1:260" s="5" customFormat="1" x14ac:dyDescent="0.35">
      <c r="A412" s="38">
        <v>408</v>
      </c>
      <c r="B412" s="39">
        <f>ESTUDIANTES!B412</f>
        <v>0</v>
      </c>
      <c r="C412" s="39">
        <f>ESTUDIANTES!C412</f>
        <v>0</v>
      </c>
      <c r="D412" s="96">
        <f>ESTUDIANTES!D412</f>
        <v>0</v>
      </c>
      <c r="E412" s="96"/>
      <c r="F412" s="96"/>
      <c r="G412" s="96"/>
      <c r="H412" s="40">
        <f>ESTUDIANTES!E412</f>
        <v>0</v>
      </c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</row>
    <row r="413" spans="1:260" s="5" customFormat="1" x14ac:dyDescent="0.35">
      <c r="A413" s="38">
        <v>409</v>
      </c>
      <c r="B413" s="39">
        <f>ESTUDIANTES!B413</f>
        <v>0</v>
      </c>
      <c r="C413" s="39">
        <f>ESTUDIANTES!C413</f>
        <v>0</v>
      </c>
      <c r="D413" s="96">
        <f>ESTUDIANTES!D413</f>
        <v>0</v>
      </c>
      <c r="E413" s="96"/>
      <c r="F413" s="96"/>
      <c r="G413" s="96"/>
      <c r="H413" s="40">
        <f>ESTUDIANTES!E413</f>
        <v>0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</row>
    <row r="414" spans="1:260" s="5" customFormat="1" x14ac:dyDescent="0.35">
      <c r="A414" s="38">
        <v>410</v>
      </c>
      <c r="B414" s="39">
        <f>ESTUDIANTES!B414</f>
        <v>0</v>
      </c>
      <c r="C414" s="39">
        <f>ESTUDIANTES!C414</f>
        <v>0</v>
      </c>
      <c r="D414" s="96">
        <f>ESTUDIANTES!D414</f>
        <v>0</v>
      </c>
      <c r="E414" s="96"/>
      <c r="F414" s="96"/>
      <c r="G414" s="96"/>
      <c r="H414" s="40">
        <f>ESTUDIANTES!E414</f>
        <v>0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</row>
    <row r="415" spans="1:260" s="5" customFormat="1" x14ac:dyDescent="0.35">
      <c r="A415" s="38">
        <v>411</v>
      </c>
      <c r="B415" s="39">
        <f>ESTUDIANTES!B415</f>
        <v>0</v>
      </c>
      <c r="C415" s="39">
        <f>ESTUDIANTES!C415</f>
        <v>0</v>
      </c>
      <c r="D415" s="96">
        <f>ESTUDIANTES!D415</f>
        <v>0</v>
      </c>
      <c r="E415" s="96"/>
      <c r="F415" s="96"/>
      <c r="G415" s="96"/>
      <c r="H415" s="40">
        <f>ESTUDIANTES!E415</f>
        <v>0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</row>
    <row r="416" spans="1:260" s="5" customFormat="1" x14ac:dyDescent="0.35">
      <c r="A416" s="38">
        <v>412</v>
      </c>
      <c r="B416" s="39">
        <f>ESTUDIANTES!B416</f>
        <v>0</v>
      </c>
      <c r="C416" s="39">
        <f>ESTUDIANTES!C416</f>
        <v>0</v>
      </c>
      <c r="D416" s="96">
        <f>ESTUDIANTES!D416</f>
        <v>0</v>
      </c>
      <c r="E416" s="96"/>
      <c r="F416" s="96"/>
      <c r="G416" s="96"/>
      <c r="H416" s="40">
        <f>ESTUDIANTES!E416</f>
        <v>0</v>
      </c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</row>
    <row r="417" spans="1:260" s="5" customFormat="1" x14ac:dyDescent="0.35">
      <c r="A417" s="38">
        <v>413</v>
      </c>
      <c r="B417" s="39">
        <f>ESTUDIANTES!B417</f>
        <v>0</v>
      </c>
      <c r="C417" s="39">
        <f>ESTUDIANTES!C417</f>
        <v>0</v>
      </c>
      <c r="D417" s="96">
        <f>ESTUDIANTES!D417</f>
        <v>0</v>
      </c>
      <c r="E417" s="96"/>
      <c r="F417" s="96"/>
      <c r="G417" s="96"/>
      <c r="H417" s="40">
        <f>ESTUDIANTES!E417</f>
        <v>0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</row>
    <row r="418" spans="1:260" s="5" customFormat="1" x14ac:dyDescent="0.35">
      <c r="A418" s="38">
        <v>414</v>
      </c>
      <c r="B418" s="39">
        <f>ESTUDIANTES!B418</f>
        <v>0</v>
      </c>
      <c r="C418" s="39">
        <f>ESTUDIANTES!C418</f>
        <v>0</v>
      </c>
      <c r="D418" s="96">
        <f>ESTUDIANTES!D418</f>
        <v>0</v>
      </c>
      <c r="E418" s="96"/>
      <c r="F418" s="96"/>
      <c r="G418" s="96"/>
      <c r="H418" s="40">
        <f>ESTUDIANTES!E418</f>
        <v>0</v>
      </c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</row>
    <row r="419" spans="1:260" s="5" customFormat="1" x14ac:dyDescent="0.35">
      <c r="A419" s="38">
        <v>415</v>
      </c>
      <c r="B419" s="39">
        <f>ESTUDIANTES!B419</f>
        <v>0</v>
      </c>
      <c r="C419" s="39">
        <f>ESTUDIANTES!C419</f>
        <v>0</v>
      </c>
      <c r="D419" s="96">
        <f>ESTUDIANTES!D419</f>
        <v>0</v>
      </c>
      <c r="E419" s="96"/>
      <c r="F419" s="96"/>
      <c r="G419" s="96"/>
      <c r="H419" s="40">
        <f>ESTUDIANTES!E419</f>
        <v>0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</row>
    <row r="420" spans="1:260" s="5" customFormat="1" x14ac:dyDescent="0.35">
      <c r="A420" s="38">
        <v>416</v>
      </c>
      <c r="B420" s="39">
        <f>ESTUDIANTES!B420</f>
        <v>0</v>
      </c>
      <c r="C420" s="39">
        <f>ESTUDIANTES!C420</f>
        <v>0</v>
      </c>
      <c r="D420" s="96">
        <f>ESTUDIANTES!D420</f>
        <v>0</v>
      </c>
      <c r="E420" s="96"/>
      <c r="F420" s="96"/>
      <c r="G420" s="96"/>
      <c r="H420" s="40">
        <f>ESTUDIANTES!E420</f>
        <v>0</v>
      </c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</row>
    <row r="421" spans="1:260" s="5" customFormat="1" x14ac:dyDescent="0.35">
      <c r="A421" s="38">
        <v>417</v>
      </c>
      <c r="B421" s="39">
        <f>ESTUDIANTES!B421</f>
        <v>0</v>
      </c>
      <c r="C421" s="39">
        <f>ESTUDIANTES!C421</f>
        <v>0</v>
      </c>
      <c r="D421" s="96">
        <f>ESTUDIANTES!D421</f>
        <v>0</v>
      </c>
      <c r="E421" s="96"/>
      <c r="F421" s="96"/>
      <c r="G421" s="96"/>
      <c r="H421" s="40">
        <f>ESTUDIANTES!E421</f>
        <v>0</v>
      </c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</row>
    <row r="422" spans="1:260" s="5" customFormat="1" x14ac:dyDescent="0.35">
      <c r="A422" s="38">
        <v>418</v>
      </c>
      <c r="B422" s="39">
        <f>ESTUDIANTES!B422</f>
        <v>0</v>
      </c>
      <c r="C422" s="39">
        <f>ESTUDIANTES!C422</f>
        <v>0</v>
      </c>
      <c r="D422" s="96">
        <f>ESTUDIANTES!D422</f>
        <v>0</v>
      </c>
      <c r="E422" s="96"/>
      <c r="F422" s="96"/>
      <c r="G422" s="96"/>
      <c r="H422" s="40">
        <f>ESTUDIANTES!E422</f>
        <v>0</v>
      </c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</row>
    <row r="423" spans="1:260" s="5" customFormat="1" x14ac:dyDescent="0.35">
      <c r="A423" s="38">
        <v>419</v>
      </c>
      <c r="B423" s="39">
        <f>ESTUDIANTES!B423</f>
        <v>0</v>
      </c>
      <c r="C423" s="39">
        <f>ESTUDIANTES!C423</f>
        <v>0</v>
      </c>
      <c r="D423" s="96">
        <f>ESTUDIANTES!D423</f>
        <v>0</v>
      </c>
      <c r="E423" s="96"/>
      <c r="F423" s="96"/>
      <c r="G423" s="96"/>
      <c r="H423" s="40">
        <f>ESTUDIANTES!E423</f>
        <v>0</v>
      </c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</row>
    <row r="424" spans="1:260" s="5" customFormat="1" x14ac:dyDescent="0.35">
      <c r="A424" s="38">
        <v>420</v>
      </c>
      <c r="B424" s="39">
        <f>ESTUDIANTES!B424</f>
        <v>0</v>
      </c>
      <c r="C424" s="39">
        <f>ESTUDIANTES!C424</f>
        <v>0</v>
      </c>
      <c r="D424" s="96">
        <f>ESTUDIANTES!D424</f>
        <v>0</v>
      </c>
      <c r="E424" s="96"/>
      <c r="F424" s="96"/>
      <c r="G424" s="96"/>
      <c r="H424" s="40">
        <f>ESTUDIANTES!E424</f>
        <v>0</v>
      </c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</row>
    <row r="425" spans="1:260" s="5" customFormat="1" x14ac:dyDescent="0.35">
      <c r="A425" s="38">
        <v>421</v>
      </c>
      <c r="B425" s="39">
        <f>ESTUDIANTES!B425</f>
        <v>0</v>
      </c>
      <c r="C425" s="39">
        <f>ESTUDIANTES!C425</f>
        <v>0</v>
      </c>
      <c r="D425" s="96">
        <f>ESTUDIANTES!D425</f>
        <v>0</v>
      </c>
      <c r="E425" s="96"/>
      <c r="F425" s="96"/>
      <c r="G425" s="96"/>
      <c r="H425" s="40">
        <f>ESTUDIANTES!E425</f>
        <v>0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</row>
    <row r="426" spans="1:260" s="5" customFormat="1" x14ac:dyDescent="0.35">
      <c r="A426" s="38">
        <v>422</v>
      </c>
      <c r="B426" s="39">
        <f>ESTUDIANTES!B426</f>
        <v>0</v>
      </c>
      <c r="C426" s="39">
        <f>ESTUDIANTES!C426</f>
        <v>0</v>
      </c>
      <c r="D426" s="96">
        <f>ESTUDIANTES!D426</f>
        <v>0</v>
      </c>
      <c r="E426" s="96"/>
      <c r="F426" s="96"/>
      <c r="G426" s="96"/>
      <c r="H426" s="40">
        <f>ESTUDIANTES!E426</f>
        <v>0</v>
      </c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</row>
    <row r="427" spans="1:260" s="5" customFormat="1" x14ac:dyDescent="0.35">
      <c r="A427" s="38">
        <v>423</v>
      </c>
      <c r="B427" s="39">
        <f>ESTUDIANTES!B427</f>
        <v>0</v>
      </c>
      <c r="C427" s="39">
        <f>ESTUDIANTES!C427</f>
        <v>0</v>
      </c>
      <c r="D427" s="96">
        <f>ESTUDIANTES!D427</f>
        <v>0</v>
      </c>
      <c r="E427" s="96"/>
      <c r="F427" s="96"/>
      <c r="G427" s="96"/>
      <c r="H427" s="40">
        <f>ESTUDIANTES!E427</f>
        <v>0</v>
      </c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</row>
    <row r="428" spans="1:260" s="5" customFormat="1" x14ac:dyDescent="0.35">
      <c r="A428" s="38">
        <v>424</v>
      </c>
      <c r="B428" s="39">
        <f>ESTUDIANTES!B428</f>
        <v>0</v>
      </c>
      <c r="C428" s="39">
        <f>ESTUDIANTES!C428</f>
        <v>0</v>
      </c>
      <c r="D428" s="96">
        <f>ESTUDIANTES!D428</f>
        <v>0</v>
      </c>
      <c r="E428" s="96"/>
      <c r="F428" s="96"/>
      <c r="G428" s="96"/>
      <c r="H428" s="40">
        <f>ESTUDIANTES!E428</f>
        <v>0</v>
      </c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</row>
    <row r="429" spans="1:260" s="5" customFormat="1" x14ac:dyDescent="0.35">
      <c r="A429" s="38">
        <v>425</v>
      </c>
      <c r="B429" s="39">
        <f>ESTUDIANTES!B429</f>
        <v>0</v>
      </c>
      <c r="C429" s="39">
        <f>ESTUDIANTES!C429</f>
        <v>0</v>
      </c>
      <c r="D429" s="96">
        <f>ESTUDIANTES!D429</f>
        <v>0</v>
      </c>
      <c r="E429" s="96"/>
      <c r="F429" s="96"/>
      <c r="G429" s="96"/>
      <c r="H429" s="40">
        <f>ESTUDIANTES!E429</f>
        <v>0</v>
      </c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</row>
    <row r="430" spans="1:260" s="5" customFormat="1" x14ac:dyDescent="0.35">
      <c r="A430" s="38">
        <v>426</v>
      </c>
      <c r="B430" s="39">
        <f>ESTUDIANTES!B430</f>
        <v>0</v>
      </c>
      <c r="C430" s="39">
        <f>ESTUDIANTES!C430</f>
        <v>0</v>
      </c>
      <c r="D430" s="96">
        <f>ESTUDIANTES!D430</f>
        <v>0</v>
      </c>
      <c r="E430" s="96"/>
      <c r="F430" s="96"/>
      <c r="G430" s="96"/>
      <c r="H430" s="40">
        <f>ESTUDIANTES!E430</f>
        <v>0</v>
      </c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</row>
    <row r="431" spans="1:260" s="5" customFormat="1" x14ac:dyDescent="0.35">
      <c r="A431" s="38">
        <v>427</v>
      </c>
      <c r="B431" s="39">
        <f>ESTUDIANTES!B431</f>
        <v>0</v>
      </c>
      <c r="C431" s="39">
        <f>ESTUDIANTES!C431</f>
        <v>0</v>
      </c>
      <c r="D431" s="96">
        <f>ESTUDIANTES!D431</f>
        <v>0</v>
      </c>
      <c r="E431" s="96"/>
      <c r="F431" s="96"/>
      <c r="G431" s="96"/>
      <c r="H431" s="40">
        <f>ESTUDIANTES!E431</f>
        <v>0</v>
      </c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</row>
    <row r="432" spans="1:260" s="5" customFormat="1" x14ac:dyDescent="0.35">
      <c r="A432" s="38">
        <v>428</v>
      </c>
      <c r="B432" s="39">
        <f>ESTUDIANTES!B432</f>
        <v>0</v>
      </c>
      <c r="C432" s="39">
        <f>ESTUDIANTES!C432</f>
        <v>0</v>
      </c>
      <c r="D432" s="96">
        <f>ESTUDIANTES!D432</f>
        <v>0</v>
      </c>
      <c r="E432" s="96"/>
      <c r="F432" s="96"/>
      <c r="G432" s="96"/>
      <c r="H432" s="40">
        <f>ESTUDIANTES!E432</f>
        <v>0</v>
      </c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</row>
    <row r="433" spans="1:260" s="5" customFormat="1" x14ac:dyDescent="0.35">
      <c r="A433" s="38">
        <v>429</v>
      </c>
      <c r="B433" s="39">
        <f>ESTUDIANTES!B433</f>
        <v>0</v>
      </c>
      <c r="C433" s="39">
        <f>ESTUDIANTES!C433</f>
        <v>0</v>
      </c>
      <c r="D433" s="96">
        <f>ESTUDIANTES!D433</f>
        <v>0</v>
      </c>
      <c r="E433" s="96"/>
      <c r="F433" s="96"/>
      <c r="G433" s="96"/>
      <c r="H433" s="40">
        <f>ESTUDIANTES!E433</f>
        <v>0</v>
      </c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</row>
    <row r="434" spans="1:260" s="5" customFormat="1" x14ac:dyDescent="0.35">
      <c r="A434" s="38">
        <v>430</v>
      </c>
      <c r="B434" s="39">
        <f>ESTUDIANTES!B434</f>
        <v>0</v>
      </c>
      <c r="C434" s="39">
        <f>ESTUDIANTES!C434</f>
        <v>0</v>
      </c>
      <c r="D434" s="96">
        <f>ESTUDIANTES!D434</f>
        <v>0</v>
      </c>
      <c r="E434" s="96"/>
      <c r="F434" s="96"/>
      <c r="G434" s="96"/>
      <c r="H434" s="40">
        <f>ESTUDIANTES!E434</f>
        <v>0</v>
      </c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</row>
    <row r="435" spans="1:260" s="5" customFormat="1" x14ac:dyDescent="0.35">
      <c r="A435" s="38">
        <v>431</v>
      </c>
      <c r="B435" s="39">
        <f>ESTUDIANTES!B435</f>
        <v>0</v>
      </c>
      <c r="C435" s="39">
        <f>ESTUDIANTES!C435</f>
        <v>0</v>
      </c>
      <c r="D435" s="96">
        <f>ESTUDIANTES!D435</f>
        <v>0</v>
      </c>
      <c r="E435" s="96"/>
      <c r="F435" s="96"/>
      <c r="G435" s="96"/>
      <c r="H435" s="40">
        <f>ESTUDIANTES!E435</f>
        <v>0</v>
      </c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</row>
    <row r="436" spans="1:260" s="5" customFormat="1" x14ac:dyDescent="0.35">
      <c r="A436" s="38">
        <v>432</v>
      </c>
      <c r="B436" s="39">
        <f>ESTUDIANTES!B436</f>
        <v>0</v>
      </c>
      <c r="C436" s="39">
        <f>ESTUDIANTES!C436</f>
        <v>0</v>
      </c>
      <c r="D436" s="96">
        <f>ESTUDIANTES!D436</f>
        <v>0</v>
      </c>
      <c r="E436" s="96"/>
      <c r="F436" s="96"/>
      <c r="G436" s="96"/>
      <c r="H436" s="40">
        <f>ESTUDIANTES!E436</f>
        <v>0</v>
      </c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</row>
    <row r="437" spans="1:260" s="5" customFormat="1" x14ac:dyDescent="0.35">
      <c r="A437" s="38">
        <v>433</v>
      </c>
      <c r="B437" s="39">
        <f>ESTUDIANTES!B437</f>
        <v>0</v>
      </c>
      <c r="C437" s="39">
        <f>ESTUDIANTES!C437</f>
        <v>0</v>
      </c>
      <c r="D437" s="96">
        <f>ESTUDIANTES!D437</f>
        <v>0</v>
      </c>
      <c r="E437" s="96"/>
      <c r="F437" s="96"/>
      <c r="G437" s="96"/>
      <c r="H437" s="40">
        <f>ESTUDIANTES!E437</f>
        <v>0</v>
      </c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</row>
    <row r="438" spans="1:260" s="5" customFormat="1" x14ac:dyDescent="0.35">
      <c r="A438" s="38">
        <v>434</v>
      </c>
      <c r="B438" s="39">
        <f>ESTUDIANTES!B438</f>
        <v>0</v>
      </c>
      <c r="C438" s="39">
        <f>ESTUDIANTES!C438</f>
        <v>0</v>
      </c>
      <c r="D438" s="96">
        <f>ESTUDIANTES!D438</f>
        <v>0</v>
      </c>
      <c r="E438" s="96"/>
      <c r="F438" s="96"/>
      <c r="G438" s="96"/>
      <c r="H438" s="40">
        <f>ESTUDIANTES!E438</f>
        <v>0</v>
      </c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</row>
    <row r="439" spans="1:260" s="5" customFormat="1" x14ac:dyDescent="0.35">
      <c r="A439" s="38">
        <v>435</v>
      </c>
      <c r="B439" s="39">
        <f>ESTUDIANTES!B439</f>
        <v>0</v>
      </c>
      <c r="C439" s="39">
        <f>ESTUDIANTES!C439</f>
        <v>0</v>
      </c>
      <c r="D439" s="96">
        <f>ESTUDIANTES!D439</f>
        <v>0</v>
      </c>
      <c r="E439" s="96"/>
      <c r="F439" s="96"/>
      <c r="G439" s="96"/>
      <c r="H439" s="40">
        <f>ESTUDIANTES!E439</f>
        <v>0</v>
      </c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</row>
    <row r="440" spans="1:260" s="5" customFormat="1" x14ac:dyDescent="0.35">
      <c r="A440" s="38">
        <v>436</v>
      </c>
      <c r="B440" s="39">
        <f>ESTUDIANTES!B440</f>
        <v>0</v>
      </c>
      <c r="C440" s="39">
        <f>ESTUDIANTES!C440</f>
        <v>0</v>
      </c>
      <c r="D440" s="96">
        <f>ESTUDIANTES!D440</f>
        <v>0</v>
      </c>
      <c r="E440" s="96"/>
      <c r="F440" s="96"/>
      <c r="G440" s="96"/>
      <c r="H440" s="40">
        <f>ESTUDIANTES!E440</f>
        <v>0</v>
      </c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</row>
    <row r="441" spans="1:260" s="5" customFormat="1" x14ac:dyDescent="0.35">
      <c r="A441" s="38">
        <v>437</v>
      </c>
      <c r="B441" s="39">
        <f>ESTUDIANTES!B441</f>
        <v>0</v>
      </c>
      <c r="C441" s="39">
        <f>ESTUDIANTES!C441</f>
        <v>0</v>
      </c>
      <c r="D441" s="96">
        <f>ESTUDIANTES!D441</f>
        <v>0</v>
      </c>
      <c r="E441" s="96"/>
      <c r="F441" s="96"/>
      <c r="G441" s="96"/>
      <c r="H441" s="40">
        <f>ESTUDIANTES!E441</f>
        <v>0</v>
      </c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</row>
    <row r="442" spans="1:260" s="5" customFormat="1" x14ac:dyDescent="0.35">
      <c r="A442" s="38">
        <v>438</v>
      </c>
      <c r="B442" s="39">
        <f>ESTUDIANTES!B442</f>
        <v>0</v>
      </c>
      <c r="C442" s="39">
        <f>ESTUDIANTES!C442</f>
        <v>0</v>
      </c>
      <c r="D442" s="96">
        <f>ESTUDIANTES!D442</f>
        <v>0</v>
      </c>
      <c r="E442" s="96"/>
      <c r="F442" s="96"/>
      <c r="G442" s="96"/>
      <c r="H442" s="40">
        <f>ESTUDIANTES!E442</f>
        <v>0</v>
      </c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</row>
    <row r="443" spans="1:260" s="5" customFormat="1" x14ac:dyDescent="0.35">
      <c r="A443" s="38">
        <v>439</v>
      </c>
      <c r="B443" s="39">
        <f>ESTUDIANTES!B443</f>
        <v>0</v>
      </c>
      <c r="C443" s="39">
        <f>ESTUDIANTES!C443</f>
        <v>0</v>
      </c>
      <c r="D443" s="96">
        <f>ESTUDIANTES!D443</f>
        <v>0</v>
      </c>
      <c r="E443" s="96"/>
      <c r="F443" s="96"/>
      <c r="G443" s="96"/>
      <c r="H443" s="40">
        <f>ESTUDIANTES!E443</f>
        <v>0</v>
      </c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</row>
    <row r="444" spans="1:260" s="5" customFormat="1" x14ac:dyDescent="0.35">
      <c r="A444" s="38">
        <v>440</v>
      </c>
      <c r="B444" s="39">
        <f>ESTUDIANTES!B444</f>
        <v>0</v>
      </c>
      <c r="C444" s="39">
        <f>ESTUDIANTES!C444</f>
        <v>0</v>
      </c>
      <c r="D444" s="96">
        <f>ESTUDIANTES!D444</f>
        <v>0</v>
      </c>
      <c r="E444" s="96"/>
      <c r="F444" s="96"/>
      <c r="G444" s="96"/>
      <c r="H444" s="40">
        <f>ESTUDIANTES!E444</f>
        <v>0</v>
      </c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</row>
    <row r="445" spans="1:260" s="5" customFormat="1" x14ac:dyDescent="0.35">
      <c r="A445" s="38">
        <v>441</v>
      </c>
      <c r="B445" s="39">
        <f>ESTUDIANTES!B445</f>
        <v>0</v>
      </c>
      <c r="C445" s="39">
        <f>ESTUDIANTES!C445</f>
        <v>0</v>
      </c>
      <c r="D445" s="96">
        <f>ESTUDIANTES!D445</f>
        <v>0</v>
      </c>
      <c r="E445" s="96"/>
      <c r="F445" s="96"/>
      <c r="G445" s="96"/>
      <c r="H445" s="40">
        <f>ESTUDIANTES!E445</f>
        <v>0</v>
      </c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</row>
    <row r="446" spans="1:260" s="5" customFormat="1" x14ac:dyDescent="0.35">
      <c r="A446" s="38">
        <v>442</v>
      </c>
      <c r="B446" s="39">
        <f>ESTUDIANTES!B446</f>
        <v>0</v>
      </c>
      <c r="C446" s="39">
        <f>ESTUDIANTES!C446</f>
        <v>0</v>
      </c>
      <c r="D446" s="96">
        <f>ESTUDIANTES!D446</f>
        <v>0</v>
      </c>
      <c r="E446" s="96"/>
      <c r="F446" s="96"/>
      <c r="G446" s="96"/>
      <c r="H446" s="40">
        <f>ESTUDIANTES!E446</f>
        <v>0</v>
      </c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</row>
    <row r="447" spans="1:260" s="5" customFormat="1" x14ac:dyDescent="0.35">
      <c r="A447" s="38">
        <v>443</v>
      </c>
      <c r="B447" s="39">
        <f>ESTUDIANTES!B447</f>
        <v>0</v>
      </c>
      <c r="C447" s="39">
        <f>ESTUDIANTES!C447</f>
        <v>0</v>
      </c>
      <c r="D447" s="96">
        <f>ESTUDIANTES!D447</f>
        <v>0</v>
      </c>
      <c r="E447" s="96"/>
      <c r="F447" s="96"/>
      <c r="G447" s="96"/>
      <c r="H447" s="40">
        <f>ESTUDIANTES!E447</f>
        <v>0</v>
      </c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</row>
    <row r="448" spans="1:260" s="5" customFormat="1" x14ac:dyDescent="0.35">
      <c r="A448" s="38">
        <v>444</v>
      </c>
      <c r="B448" s="39">
        <f>ESTUDIANTES!B448</f>
        <v>0</v>
      </c>
      <c r="C448" s="39">
        <f>ESTUDIANTES!C448</f>
        <v>0</v>
      </c>
      <c r="D448" s="96">
        <f>ESTUDIANTES!D448</f>
        <v>0</v>
      </c>
      <c r="E448" s="96"/>
      <c r="F448" s="96"/>
      <c r="G448" s="96"/>
      <c r="H448" s="40">
        <f>ESTUDIANTES!E448</f>
        <v>0</v>
      </c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</row>
    <row r="449" spans="1:260" s="5" customFormat="1" x14ac:dyDescent="0.35">
      <c r="A449" s="38">
        <v>445</v>
      </c>
      <c r="B449" s="39">
        <f>ESTUDIANTES!B449</f>
        <v>0</v>
      </c>
      <c r="C449" s="39">
        <f>ESTUDIANTES!C449</f>
        <v>0</v>
      </c>
      <c r="D449" s="96">
        <f>ESTUDIANTES!D449</f>
        <v>0</v>
      </c>
      <c r="E449" s="96"/>
      <c r="F449" s="96"/>
      <c r="G449" s="96"/>
      <c r="H449" s="40">
        <f>ESTUDIANTES!E449</f>
        <v>0</v>
      </c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</row>
    <row r="450" spans="1:260" s="5" customFormat="1" x14ac:dyDescent="0.35">
      <c r="A450" s="38">
        <v>446</v>
      </c>
      <c r="B450" s="39">
        <f>ESTUDIANTES!B450</f>
        <v>0</v>
      </c>
      <c r="C450" s="39">
        <f>ESTUDIANTES!C450</f>
        <v>0</v>
      </c>
      <c r="D450" s="96">
        <f>ESTUDIANTES!D450</f>
        <v>0</v>
      </c>
      <c r="E450" s="96"/>
      <c r="F450" s="96"/>
      <c r="G450" s="96"/>
      <c r="H450" s="40">
        <f>ESTUDIANTES!E450</f>
        <v>0</v>
      </c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</row>
    <row r="451" spans="1:260" s="5" customFormat="1" x14ac:dyDescent="0.35">
      <c r="A451" s="38">
        <v>447</v>
      </c>
      <c r="B451" s="39">
        <f>ESTUDIANTES!B451</f>
        <v>0</v>
      </c>
      <c r="C451" s="39">
        <f>ESTUDIANTES!C451</f>
        <v>0</v>
      </c>
      <c r="D451" s="96">
        <f>ESTUDIANTES!D451</f>
        <v>0</v>
      </c>
      <c r="E451" s="96"/>
      <c r="F451" s="96"/>
      <c r="G451" s="96"/>
      <c r="H451" s="40">
        <f>ESTUDIANTES!E451</f>
        <v>0</v>
      </c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</row>
    <row r="452" spans="1:260" s="5" customFormat="1" x14ac:dyDescent="0.35">
      <c r="A452" s="38">
        <v>448</v>
      </c>
      <c r="B452" s="39">
        <f>ESTUDIANTES!B452</f>
        <v>0</v>
      </c>
      <c r="C452" s="39">
        <f>ESTUDIANTES!C452</f>
        <v>0</v>
      </c>
      <c r="D452" s="96">
        <f>ESTUDIANTES!D452</f>
        <v>0</v>
      </c>
      <c r="E452" s="96"/>
      <c r="F452" s="96"/>
      <c r="G452" s="96"/>
      <c r="H452" s="40">
        <f>ESTUDIANTES!E452</f>
        <v>0</v>
      </c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</row>
    <row r="453" spans="1:260" s="5" customFormat="1" x14ac:dyDescent="0.35">
      <c r="A453" s="38">
        <v>449</v>
      </c>
      <c r="B453" s="39">
        <f>ESTUDIANTES!B453</f>
        <v>0</v>
      </c>
      <c r="C453" s="39">
        <f>ESTUDIANTES!C453</f>
        <v>0</v>
      </c>
      <c r="D453" s="96">
        <f>ESTUDIANTES!D453</f>
        <v>0</v>
      </c>
      <c r="E453" s="96"/>
      <c r="F453" s="96"/>
      <c r="G453" s="96"/>
      <c r="H453" s="40">
        <f>ESTUDIANTES!E453</f>
        <v>0</v>
      </c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</row>
    <row r="454" spans="1:260" s="5" customFormat="1" x14ac:dyDescent="0.35">
      <c r="A454" s="38">
        <v>450</v>
      </c>
      <c r="B454" s="39">
        <f>ESTUDIANTES!B454</f>
        <v>0</v>
      </c>
      <c r="C454" s="39">
        <f>ESTUDIANTES!C454</f>
        <v>0</v>
      </c>
      <c r="D454" s="96">
        <f>ESTUDIANTES!D454</f>
        <v>0</v>
      </c>
      <c r="E454" s="96"/>
      <c r="F454" s="96"/>
      <c r="G454" s="96"/>
      <c r="H454" s="40">
        <f>ESTUDIANTES!E454</f>
        <v>0</v>
      </c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</row>
    <row r="455" spans="1:260" s="5" customFormat="1" x14ac:dyDescent="0.35">
      <c r="A455" s="38">
        <v>451</v>
      </c>
      <c r="B455" s="39">
        <f>ESTUDIANTES!B455</f>
        <v>0</v>
      </c>
      <c r="C455" s="39">
        <f>ESTUDIANTES!C455</f>
        <v>0</v>
      </c>
      <c r="D455" s="96">
        <f>ESTUDIANTES!D455</f>
        <v>0</v>
      </c>
      <c r="E455" s="96"/>
      <c r="F455" s="96"/>
      <c r="G455" s="96"/>
      <c r="H455" s="40">
        <f>ESTUDIANTES!E455</f>
        <v>0</v>
      </c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</row>
    <row r="456" spans="1:260" s="5" customFormat="1" x14ac:dyDescent="0.35">
      <c r="A456" s="38">
        <v>452</v>
      </c>
      <c r="B456" s="39">
        <f>ESTUDIANTES!B456</f>
        <v>0</v>
      </c>
      <c r="C456" s="39">
        <f>ESTUDIANTES!C456</f>
        <v>0</v>
      </c>
      <c r="D456" s="96">
        <f>ESTUDIANTES!D456</f>
        <v>0</v>
      </c>
      <c r="E456" s="96"/>
      <c r="F456" s="96"/>
      <c r="G456" s="96"/>
      <c r="H456" s="40">
        <f>ESTUDIANTES!E456</f>
        <v>0</v>
      </c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</row>
    <row r="457" spans="1:260" s="5" customFormat="1" x14ac:dyDescent="0.35">
      <c r="A457" s="38">
        <v>453</v>
      </c>
      <c r="B457" s="39">
        <f>ESTUDIANTES!B457</f>
        <v>0</v>
      </c>
      <c r="C457" s="39">
        <f>ESTUDIANTES!C457</f>
        <v>0</v>
      </c>
      <c r="D457" s="96">
        <f>ESTUDIANTES!D457</f>
        <v>0</v>
      </c>
      <c r="E457" s="96"/>
      <c r="F457" s="96"/>
      <c r="G457" s="96"/>
      <c r="H457" s="40">
        <f>ESTUDIANTES!E457</f>
        <v>0</v>
      </c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</row>
    <row r="458" spans="1:260" s="5" customFormat="1" x14ac:dyDescent="0.35">
      <c r="A458" s="38">
        <v>454</v>
      </c>
      <c r="B458" s="39">
        <f>ESTUDIANTES!B458</f>
        <v>0</v>
      </c>
      <c r="C458" s="39">
        <f>ESTUDIANTES!C458</f>
        <v>0</v>
      </c>
      <c r="D458" s="96">
        <f>ESTUDIANTES!D458</f>
        <v>0</v>
      </c>
      <c r="E458" s="96"/>
      <c r="F458" s="96"/>
      <c r="G458" s="96"/>
      <c r="H458" s="40">
        <f>ESTUDIANTES!E458</f>
        <v>0</v>
      </c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</row>
    <row r="459" spans="1:260" s="5" customFormat="1" x14ac:dyDescent="0.35">
      <c r="A459" s="38">
        <v>455</v>
      </c>
      <c r="B459" s="39">
        <f>ESTUDIANTES!B459</f>
        <v>0</v>
      </c>
      <c r="C459" s="39">
        <f>ESTUDIANTES!C459</f>
        <v>0</v>
      </c>
      <c r="D459" s="96">
        <f>ESTUDIANTES!D459</f>
        <v>0</v>
      </c>
      <c r="E459" s="96"/>
      <c r="F459" s="96"/>
      <c r="G459" s="96"/>
      <c r="H459" s="40">
        <f>ESTUDIANTES!E459</f>
        <v>0</v>
      </c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</row>
    <row r="460" spans="1:260" s="5" customFormat="1" x14ac:dyDescent="0.35">
      <c r="A460" s="38">
        <v>456</v>
      </c>
      <c r="B460" s="39">
        <f>ESTUDIANTES!B460</f>
        <v>0</v>
      </c>
      <c r="C460" s="39">
        <f>ESTUDIANTES!C460</f>
        <v>0</v>
      </c>
      <c r="D460" s="96">
        <f>ESTUDIANTES!D460</f>
        <v>0</v>
      </c>
      <c r="E460" s="96"/>
      <c r="F460" s="96"/>
      <c r="G460" s="96"/>
      <c r="H460" s="40">
        <f>ESTUDIANTES!E460</f>
        <v>0</v>
      </c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</row>
    <row r="461" spans="1:260" s="5" customFormat="1" x14ac:dyDescent="0.35">
      <c r="A461" s="38">
        <v>457</v>
      </c>
      <c r="B461" s="39">
        <f>ESTUDIANTES!B461</f>
        <v>0</v>
      </c>
      <c r="C461" s="39">
        <f>ESTUDIANTES!C461</f>
        <v>0</v>
      </c>
      <c r="D461" s="96">
        <f>ESTUDIANTES!D461</f>
        <v>0</v>
      </c>
      <c r="E461" s="96"/>
      <c r="F461" s="96"/>
      <c r="G461" s="96"/>
      <c r="H461" s="40">
        <f>ESTUDIANTES!E461</f>
        <v>0</v>
      </c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</row>
    <row r="462" spans="1:260" s="5" customFormat="1" x14ac:dyDescent="0.35">
      <c r="A462" s="38">
        <v>458</v>
      </c>
      <c r="B462" s="39">
        <f>ESTUDIANTES!B462</f>
        <v>0</v>
      </c>
      <c r="C462" s="39">
        <f>ESTUDIANTES!C462</f>
        <v>0</v>
      </c>
      <c r="D462" s="96">
        <f>ESTUDIANTES!D462</f>
        <v>0</v>
      </c>
      <c r="E462" s="96"/>
      <c r="F462" s="96"/>
      <c r="G462" s="96"/>
      <c r="H462" s="40">
        <f>ESTUDIANTES!E462</f>
        <v>0</v>
      </c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</row>
    <row r="463" spans="1:260" s="5" customFormat="1" x14ac:dyDescent="0.35">
      <c r="A463" s="38">
        <v>459</v>
      </c>
      <c r="B463" s="39">
        <f>ESTUDIANTES!B463</f>
        <v>0</v>
      </c>
      <c r="C463" s="39">
        <f>ESTUDIANTES!C463</f>
        <v>0</v>
      </c>
      <c r="D463" s="96">
        <f>ESTUDIANTES!D463</f>
        <v>0</v>
      </c>
      <c r="E463" s="96"/>
      <c r="F463" s="96"/>
      <c r="G463" s="96"/>
      <c r="H463" s="40">
        <f>ESTUDIANTES!E463</f>
        <v>0</v>
      </c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</row>
    <row r="464" spans="1:260" s="5" customFormat="1" x14ac:dyDescent="0.35">
      <c r="A464" s="38">
        <v>460</v>
      </c>
      <c r="B464" s="39">
        <f>ESTUDIANTES!B464</f>
        <v>0</v>
      </c>
      <c r="C464" s="39">
        <f>ESTUDIANTES!C464</f>
        <v>0</v>
      </c>
      <c r="D464" s="96">
        <f>ESTUDIANTES!D464</f>
        <v>0</v>
      </c>
      <c r="E464" s="96"/>
      <c r="F464" s="96"/>
      <c r="G464" s="96"/>
      <c r="H464" s="40">
        <f>ESTUDIANTES!E464</f>
        <v>0</v>
      </c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</row>
    <row r="465" spans="1:260" s="5" customFormat="1" x14ac:dyDescent="0.35">
      <c r="A465" s="38">
        <v>461</v>
      </c>
      <c r="B465" s="39">
        <f>ESTUDIANTES!B465</f>
        <v>0</v>
      </c>
      <c r="C465" s="39">
        <f>ESTUDIANTES!C465</f>
        <v>0</v>
      </c>
      <c r="D465" s="96">
        <f>ESTUDIANTES!D465</f>
        <v>0</v>
      </c>
      <c r="E465" s="96"/>
      <c r="F465" s="96"/>
      <c r="G465" s="96"/>
      <c r="H465" s="40">
        <f>ESTUDIANTES!E465</f>
        <v>0</v>
      </c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</row>
    <row r="466" spans="1:260" s="5" customFormat="1" x14ac:dyDescent="0.35">
      <c r="A466" s="32">
        <v>462</v>
      </c>
      <c r="B466" s="33">
        <f>ESTUDIANTES!B466</f>
        <v>0</v>
      </c>
      <c r="C466" s="33">
        <f>ESTUDIANTES!C466</f>
        <v>0</v>
      </c>
      <c r="D466" s="99">
        <f>ESTUDIANTES!D466</f>
        <v>0</v>
      </c>
      <c r="E466" s="99"/>
      <c r="F466" s="99"/>
      <c r="G466" s="99"/>
      <c r="H466" s="34">
        <f>ESTUDIANTES!E466</f>
        <v>0</v>
      </c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</row>
    <row r="467" spans="1:260" s="5" customFormat="1" x14ac:dyDescent="0.35">
      <c r="A467" s="32">
        <v>463</v>
      </c>
      <c r="B467" s="33">
        <f>ESTUDIANTES!B467</f>
        <v>0</v>
      </c>
      <c r="C467" s="33">
        <f>ESTUDIANTES!C467</f>
        <v>0</v>
      </c>
      <c r="D467" s="99">
        <f>ESTUDIANTES!D467</f>
        <v>0</v>
      </c>
      <c r="E467" s="99"/>
      <c r="F467" s="99"/>
      <c r="G467" s="99"/>
      <c r="H467" s="34">
        <f>ESTUDIANTES!E467</f>
        <v>0</v>
      </c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</row>
    <row r="468" spans="1:260" s="5" customFormat="1" x14ac:dyDescent="0.35">
      <c r="A468" s="32">
        <v>464</v>
      </c>
      <c r="B468" s="33">
        <f>ESTUDIANTES!B468</f>
        <v>0</v>
      </c>
      <c r="C468" s="33">
        <f>ESTUDIANTES!C468</f>
        <v>0</v>
      </c>
      <c r="D468" s="99">
        <f>ESTUDIANTES!D468</f>
        <v>0</v>
      </c>
      <c r="E468" s="99"/>
      <c r="F468" s="99"/>
      <c r="G468" s="99"/>
      <c r="H468" s="34">
        <f>ESTUDIANTES!E468</f>
        <v>0</v>
      </c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</row>
    <row r="469" spans="1:260" s="5" customFormat="1" x14ac:dyDescent="0.35">
      <c r="A469" s="32">
        <v>465</v>
      </c>
      <c r="B469" s="33">
        <f>ESTUDIANTES!B469</f>
        <v>0</v>
      </c>
      <c r="C469" s="33">
        <f>ESTUDIANTES!C469</f>
        <v>0</v>
      </c>
      <c r="D469" s="99">
        <f>ESTUDIANTES!D469</f>
        <v>0</v>
      </c>
      <c r="E469" s="99"/>
      <c r="F469" s="99"/>
      <c r="G469" s="99"/>
      <c r="H469" s="34">
        <f>ESTUDIANTES!E469</f>
        <v>0</v>
      </c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</row>
    <row r="470" spans="1:260" s="5" customFormat="1" x14ac:dyDescent="0.35">
      <c r="A470" s="32">
        <v>466</v>
      </c>
      <c r="B470" s="33">
        <f>ESTUDIANTES!B470</f>
        <v>0</v>
      </c>
      <c r="C470" s="33">
        <f>ESTUDIANTES!C470</f>
        <v>0</v>
      </c>
      <c r="D470" s="99">
        <f>ESTUDIANTES!D470</f>
        <v>0</v>
      </c>
      <c r="E470" s="99"/>
      <c r="F470" s="99"/>
      <c r="G470" s="99"/>
      <c r="H470" s="34">
        <f>ESTUDIANTES!E470</f>
        <v>0</v>
      </c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</row>
    <row r="471" spans="1:260" s="5" customFormat="1" x14ac:dyDescent="0.35">
      <c r="A471" s="32">
        <v>467</v>
      </c>
      <c r="B471" s="33">
        <f>ESTUDIANTES!B471</f>
        <v>0</v>
      </c>
      <c r="C471" s="33">
        <f>ESTUDIANTES!C471</f>
        <v>0</v>
      </c>
      <c r="D471" s="99">
        <f>ESTUDIANTES!D471</f>
        <v>0</v>
      </c>
      <c r="E471" s="99"/>
      <c r="F471" s="99"/>
      <c r="G471" s="99"/>
      <c r="H471" s="34">
        <f>ESTUDIANTES!E471</f>
        <v>0</v>
      </c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</row>
    <row r="472" spans="1:260" s="5" customFormat="1" x14ac:dyDescent="0.35">
      <c r="A472" s="32">
        <v>468</v>
      </c>
      <c r="B472" s="33">
        <f>ESTUDIANTES!B472</f>
        <v>0</v>
      </c>
      <c r="C472" s="33">
        <f>ESTUDIANTES!C472</f>
        <v>0</v>
      </c>
      <c r="D472" s="99">
        <f>ESTUDIANTES!D472</f>
        <v>0</v>
      </c>
      <c r="E472" s="99"/>
      <c r="F472" s="99"/>
      <c r="G472" s="99"/>
      <c r="H472" s="34">
        <f>ESTUDIANTES!E472</f>
        <v>0</v>
      </c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</row>
    <row r="473" spans="1:260" s="5" customFormat="1" x14ac:dyDescent="0.35">
      <c r="A473" s="32">
        <v>469</v>
      </c>
      <c r="B473" s="33">
        <f>ESTUDIANTES!B473</f>
        <v>0</v>
      </c>
      <c r="C473" s="33">
        <f>ESTUDIANTES!C473</f>
        <v>0</v>
      </c>
      <c r="D473" s="99">
        <f>ESTUDIANTES!D473</f>
        <v>0</v>
      </c>
      <c r="E473" s="99"/>
      <c r="F473" s="99"/>
      <c r="G473" s="99"/>
      <c r="H473" s="34">
        <f>ESTUDIANTES!E473</f>
        <v>0</v>
      </c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</row>
    <row r="474" spans="1:260" s="5" customFormat="1" x14ac:dyDescent="0.35">
      <c r="A474" s="32">
        <v>470</v>
      </c>
      <c r="B474" s="33">
        <f>ESTUDIANTES!B474</f>
        <v>0</v>
      </c>
      <c r="C474" s="33">
        <f>ESTUDIANTES!C474</f>
        <v>0</v>
      </c>
      <c r="D474" s="99">
        <f>ESTUDIANTES!D474</f>
        <v>0</v>
      </c>
      <c r="E474" s="99"/>
      <c r="F474" s="99"/>
      <c r="G474" s="99"/>
      <c r="H474" s="34">
        <f>ESTUDIANTES!E474</f>
        <v>0</v>
      </c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</row>
    <row r="475" spans="1:260" s="5" customFormat="1" x14ac:dyDescent="0.35">
      <c r="A475" s="32">
        <v>471</v>
      </c>
      <c r="B475" s="33">
        <f>ESTUDIANTES!B475</f>
        <v>0</v>
      </c>
      <c r="C475" s="33">
        <f>ESTUDIANTES!C475</f>
        <v>0</v>
      </c>
      <c r="D475" s="99">
        <f>ESTUDIANTES!D475</f>
        <v>0</v>
      </c>
      <c r="E475" s="99"/>
      <c r="F475" s="99"/>
      <c r="G475" s="99"/>
      <c r="H475" s="34">
        <f>ESTUDIANTES!E475</f>
        <v>0</v>
      </c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</row>
    <row r="476" spans="1:260" s="5" customFormat="1" x14ac:dyDescent="0.35">
      <c r="A476" s="32">
        <v>472</v>
      </c>
      <c r="B476" s="33">
        <f>ESTUDIANTES!B476</f>
        <v>0</v>
      </c>
      <c r="C476" s="33">
        <f>ESTUDIANTES!C476</f>
        <v>0</v>
      </c>
      <c r="D476" s="99">
        <f>ESTUDIANTES!D476</f>
        <v>0</v>
      </c>
      <c r="E476" s="99"/>
      <c r="F476" s="99"/>
      <c r="G476" s="99"/>
      <c r="H476" s="34">
        <f>ESTUDIANTES!E476</f>
        <v>0</v>
      </c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</row>
    <row r="477" spans="1:260" s="5" customFormat="1" x14ac:dyDescent="0.35">
      <c r="A477" s="32">
        <v>473</v>
      </c>
      <c r="B477" s="33">
        <f>ESTUDIANTES!B477</f>
        <v>0</v>
      </c>
      <c r="C477" s="33">
        <f>ESTUDIANTES!C477</f>
        <v>0</v>
      </c>
      <c r="D477" s="99">
        <f>ESTUDIANTES!D477</f>
        <v>0</v>
      </c>
      <c r="E477" s="99"/>
      <c r="F477" s="99"/>
      <c r="G477" s="99"/>
      <c r="H477" s="34">
        <f>ESTUDIANTES!E477</f>
        <v>0</v>
      </c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</row>
    <row r="478" spans="1:260" s="5" customFormat="1" x14ac:dyDescent="0.35">
      <c r="A478" s="32">
        <v>474</v>
      </c>
      <c r="B478" s="33">
        <f>ESTUDIANTES!B478</f>
        <v>0</v>
      </c>
      <c r="C478" s="33">
        <f>ESTUDIANTES!C478</f>
        <v>0</v>
      </c>
      <c r="D478" s="99">
        <f>ESTUDIANTES!D478</f>
        <v>0</v>
      </c>
      <c r="E478" s="99"/>
      <c r="F478" s="99"/>
      <c r="G478" s="99"/>
      <c r="H478" s="34">
        <f>ESTUDIANTES!E478</f>
        <v>0</v>
      </c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</row>
    <row r="479" spans="1:260" s="5" customFormat="1" x14ac:dyDescent="0.35">
      <c r="A479" s="32">
        <v>475</v>
      </c>
      <c r="B479" s="33">
        <f>ESTUDIANTES!B479</f>
        <v>0</v>
      </c>
      <c r="C479" s="33">
        <f>ESTUDIANTES!C479</f>
        <v>0</v>
      </c>
      <c r="D479" s="99">
        <f>ESTUDIANTES!D479</f>
        <v>0</v>
      </c>
      <c r="E479" s="99"/>
      <c r="F479" s="99"/>
      <c r="G479" s="99"/>
      <c r="H479" s="34">
        <f>ESTUDIANTES!E479</f>
        <v>0</v>
      </c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</row>
    <row r="480" spans="1:260" s="5" customFormat="1" x14ac:dyDescent="0.35">
      <c r="A480" s="32">
        <v>476</v>
      </c>
      <c r="B480" s="33">
        <f>ESTUDIANTES!B480</f>
        <v>0</v>
      </c>
      <c r="C480" s="33">
        <f>ESTUDIANTES!C480</f>
        <v>0</v>
      </c>
      <c r="D480" s="99">
        <f>ESTUDIANTES!D480</f>
        <v>0</v>
      </c>
      <c r="E480" s="99"/>
      <c r="F480" s="99"/>
      <c r="G480" s="99"/>
      <c r="H480" s="34">
        <f>ESTUDIANTES!E480</f>
        <v>0</v>
      </c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</row>
    <row r="481" spans="1:260" s="5" customFormat="1" x14ac:dyDescent="0.35">
      <c r="A481" s="32">
        <v>477</v>
      </c>
      <c r="B481" s="33">
        <f>ESTUDIANTES!B481</f>
        <v>0</v>
      </c>
      <c r="C481" s="33">
        <f>ESTUDIANTES!C481</f>
        <v>0</v>
      </c>
      <c r="D481" s="99">
        <f>ESTUDIANTES!D481</f>
        <v>0</v>
      </c>
      <c r="E481" s="99"/>
      <c r="F481" s="99"/>
      <c r="G481" s="99"/>
      <c r="H481" s="34">
        <f>ESTUDIANTES!E481</f>
        <v>0</v>
      </c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</row>
    <row r="482" spans="1:260" s="5" customFormat="1" x14ac:dyDescent="0.35">
      <c r="A482" s="32">
        <v>478</v>
      </c>
      <c r="B482" s="33">
        <f>ESTUDIANTES!B482</f>
        <v>0</v>
      </c>
      <c r="C482" s="33">
        <f>ESTUDIANTES!C482</f>
        <v>0</v>
      </c>
      <c r="D482" s="99">
        <f>ESTUDIANTES!D482</f>
        <v>0</v>
      </c>
      <c r="E482" s="99"/>
      <c r="F482" s="99"/>
      <c r="G482" s="99"/>
      <c r="H482" s="34">
        <f>ESTUDIANTES!E482</f>
        <v>0</v>
      </c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</row>
    <row r="483" spans="1:260" s="5" customFormat="1" x14ac:dyDescent="0.35">
      <c r="A483" s="32">
        <v>479</v>
      </c>
      <c r="B483" s="33">
        <f>ESTUDIANTES!B483</f>
        <v>0</v>
      </c>
      <c r="C483" s="33">
        <f>ESTUDIANTES!C483</f>
        <v>0</v>
      </c>
      <c r="D483" s="99">
        <f>ESTUDIANTES!D483</f>
        <v>0</v>
      </c>
      <c r="E483" s="99"/>
      <c r="F483" s="99"/>
      <c r="G483" s="99"/>
      <c r="H483" s="34">
        <f>ESTUDIANTES!E483</f>
        <v>0</v>
      </c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</row>
    <row r="484" spans="1:260" s="5" customFormat="1" x14ac:dyDescent="0.35">
      <c r="A484" s="32">
        <v>480</v>
      </c>
      <c r="B484" s="33">
        <f>ESTUDIANTES!B484</f>
        <v>0</v>
      </c>
      <c r="C484" s="33">
        <f>ESTUDIANTES!C484</f>
        <v>0</v>
      </c>
      <c r="D484" s="99">
        <f>ESTUDIANTES!D484</f>
        <v>0</v>
      </c>
      <c r="E484" s="99"/>
      <c r="F484" s="99"/>
      <c r="G484" s="99"/>
      <c r="H484" s="34">
        <f>ESTUDIANTES!E484</f>
        <v>0</v>
      </c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</row>
    <row r="485" spans="1:260" s="5" customFormat="1" x14ac:dyDescent="0.35">
      <c r="A485" s="32">
        <v>481</v>
      </c>
      <c r="B485" s="33">
        <f>ESTUDIANTES!B485</f>
        <v>0</v>
      </c>
      <c r="C485" s="33">
        <f>ESTUDIANTES!C485</f>
        <v>0</v>
      </c>
      <c r="D485" s="99">
        <f>ESTUDIANTES!D485</f>
        <v>0</v>
      </c>
      <c r="E485" s="99"/>
      <c r="F485" s="99"/>
      <c r="G485" s="99"/>
      <c r="H485" s="34">
        <f>ESTUDIANTES!E485</f>
        <v>0</v>
      </c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</row>
    <row r="486" spans="1:260" s="5" customFormat="1" x14ac:dyDescent="0.35">
      <c r="A486" s="32">
        <v>482</v>
      </c>
      <c r="B486" s="33">
        <f>ESTUDIANTES!B486</f>
        <v>0</v>
      </c>
      <c r="C486" s="33">
        <f>ESTUDIANTES!C486</f>
        <v>0</v>
      </c>
      <c r="D486" s="99">
        <f>ESTUDIANTES!D486</f>
        <v>0</v>
      </c>
      <c r="E486" s="99"/>
      <c r="F486" s="99"/>
      <c r="G486" s="99"/>
      <c r="H486" s="34">
        <f>ESTUDIANTES!E486</f>
        <v>0</v>
      </c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</row>
    <row r="487" spans="1:260" s="5" customFormat="1" x14ac:dyDescent="0.35">
      <c r="A487" s="32">
        <v>483</v>
      </c>
      <c r="B487" s="33">
        <f>ESTUDIANTES!B487</f>
        <v>0</v>
      </c>
      <c r="C487" s="33">
        <f>ESTUDIANTES!C487</f>
        <v>0</v>
      </c>
      <c r="D487" s="99">
        <f>ESTUDIANTES!D487</f>
        <v>0</v>
      </c>
      <c r="E487" s="99"/>
      <c r="F487" s="99"/>
      <c r="G487" s="99"/>
      <c r="H487" s="34">
        <f>ESTUDIANTES!E487</f>
        <v>0</v>
      </c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</row>
    <row r="488" spans="1:260" s="5" customFormat="1" x14ac:dyDescent="0.35">
      <c r="A488" s="32">
        <v>484</v>
      </c>
      <c r="B488" s="33">
        <f>ESTUDIANTES!B488</f>
        <v>0</v>
      </c>
      <c r="C488" s="33">
        <f>ESTUDIANTES!C488</f>
        <v>0</v>
      </c>
      <c r="D488" s="99">
        <f>ESTUDIANTES!D488</f>
        <v>0</v>
      </c>
      <c r="E488" s="99"/>
      <c r="F488" s="99"/>
      <c r="G488" s="99"/>
      <c r="H488" s="34">
        <f>ESTUDIANTES!E488</f>
        <v>0</v>
      </c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</row>
    <row r="489" spans="1:260" s="5" customFormat="1" x14ac:dyDescent="0.35">
      <c r="A489" s="32">
        <v>485</v>
      </c>
      <c r="B489" s="33">
        <f>ESTUDIANTES!B489</f>
        <v>0</v>
      </c>
      <c r="C489" s="33">
        <f>ESTUDIANTES!C489</f>
        <v>0</v>
      </c>
      <c r="D489" s="99">
        <f>ESTUDIANTES!D489</f>
        <v>0</v>
      </c>
      <c r="E489" s="99"/>
      <c r="F489" s="99"/>
      <c r="G489" s="99"/>
      <c r="H489" s="34">
        <f>ESTUDIANTES!E489</f>
        <v>0</v>
      </c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</row>
    <row r="490" spans="1:260" s="5" customFormat="1" x14ac:dyDescent="0.35">
      <c r="A490" s="32">
        <v>486</v>
      </c>
      <c r="B490" s="33">
        <f>ESTUDIANTES!B490</f>
        <v>0</v>
      </c>
      <c r="C490" s="33">
        <f>ESTUDIANTES!C490</f>
        <v>0</v>
      </c>
      <c r="D490" s="99">
        <f>ESTUDIANTES!D490</f>
        <v>0</v>
      </c>
      <c r="E490" s="99"/>
      <c r="F490" s="99"/>
      <c r="G490" s="99"/>
      <c r="H490" s="34">
        <f>ESTUDIANTES!E490</f>
        <v>0</v>
      </c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</row>
    <row r="491" spans="1:260" s="5" customFormat="1" x14ac:dyDescent="0.35">
      <c r="A491" s="32">
        <v>487</v>
      </c>
      <c r="B491" s="33">
        <f>ESTUDIANTES!B491</f>
        <v>0</v>
      </c>
      <c r="C491" s="33">
        <f>ESTUDIANTES!C491</f>
        <v>0</v>
      </c>
      <c r="D491" s="99">
        <f>ESTUDIANTES!D491</f>
        <v>0</v>
      </c>
      <c r="E491" s="99"/>
      <c r="F491" s="99"/>
      <c r="G491" s="99"/>
      <c r="H491" s="34">
        <f>ESTUDIANTES!E491</f>
        <v>0</v>
      </c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</row>
    <row r="492" spans="1:260" s="5" customFormat="1" x14ac:dyDescent="0.35">
      <c r="A492" s="32">
        <v>488</v>
      </c>
      <c r="B492" s="33">
        <f>ESTUDIANTES!B492</f>
        <v>0</v>
      </c>
      <c r="C492" s="33">
        <f>ESTUDIANTES!C492</f>
        <v>0</v>
      </c>
      <c r="D492" s="99">
        <f>ESTUDIANTES!D492</f>
        <v>0</v>
      </c>
      <c r="E492" s="99"/>
      <c r="F492" s="99"/>
      <c r="G492" s="99"/>
      <c r="H492" s="34">
        <f>ESTUDIANTES!E492</f>
        <v>0</v>
      </c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</row>
    <row r="493" spans="1:260" s="5" customFormat="1" x14ac:dyDescent="0.35">
      <c r="A493" s="32">
        <v>489</v>
      </c>
      <c r="B493" s="33">
        <f>ESTUDIANTES!B493</f>
        <v>0</v>
      </c>
      <c r="C493" s="33">
        <f>ESTUDIANTES!C493</f>
        <v>0</v>
      </c>
      <c r="D493" s="99">
        <f>ESTUDIANTES!D493</f>
        <v>0</v>
      </c>
      <c r="E493" s="99"/>
      <c r="F493" s="99"/>
      <c r="G493" s="99"/>
      <c r="H493" s="34">
        <f>ESTUDIANTES!E493</f>
        <v>0</v>
      </c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</row>
    <row r="494" spans="1:260" s="5" customFormat="1" x14ac:dyDescent="0.35">
      <c r="A494" s="32">
        <v>490</v>
      </c>
      <c r="B494" s="33">
        <f>ESTUDIANTES!B494</f>
        <v>0</v>
      </c>
      <c r="C494" s="33">
        <f>ESTUDIANTES!C494</f>
        <v>0</v>
      </c>
      <c r="D494" s="99">
        <f>ESTUDIANTES!D494</f>
        <v>0</v>
      </c>
      <c r="E494" s="99"/>
      <c r="F494" s="99"/>
      <c r="G494" s="99"/>
      <c r="H494" s="34">
        <f>ESTUDIANTES!E494</f>
        <v>0</v>
      </c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</row>
    <row r="495" spans="1:260" s="5" customFormat="1" x14ac:dyDescent="0.35">
      <c r="A495" s="32">
        <v>491</v>
      </c>
      <c r="B495" s="33">
        <f>ESTUDIANTES!B495</f>
        <v>0</v>
      </c>
      <c r="C495" s="33">
        <f>ESTUDIANTES!C495</f>
        <v>0</v>
      </c>
      <c r="D495" s="99">
        <f>ESTUDIANTES!D495</f>
        <v>0</v>
      </c>
      <c r="E495" s="99"/>
      <c r="F495" s="99"/>
      <c r="G495" s="99"/>
      <c r="H495" s="34">
        <f>ESTUDIANTES!E495</f>
        <v>0</v>
      </c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</row>
    <row r="496" spans="1:260" s="5" customFormat="1" x14ac:dyDescent="0.35">
      <c r="A496" s="32">
        <v>492</v>
      </c>
      <c r="B496" s="33">
        <f>ESTUDIANTES!B496</f>
        <v>0</v>
      </c>
      <c r="C496" s="33">
        <f>ESTUDIANTES!C496</f>
        <v>0</v>
      </c>
      <c r="D496" s="99">
        <f>ESTUDIANTES!D496</f>
        <v>0</v>
      </c>
      <c r="E496" s="99"/>
      <c r="F496" s="99"/>
      <c r="G496" s="99"/>
      <c r="H496" s="34">
        <f>ESTUDIANTES!E496</f>
        <v>0</v>
      </c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</row>
    <row r="497" spans="1:260" s="5" customFormat="1" x14ac:dyDescent="0.35">
      <c r="A497" s="32">
        <v>493</v>
      </c>
      <c r="B497" s="33">
        <f>ESTUDIANTES!B497</f>
        <v>0</v>
      </c>
      <c r="C497" s="33">
        <f>ESTUDIANTES!C497</f>
        <v>0</v>
      </c>
      <c r="D497" s="99">
        <f>ESTUDIANTES!D497</f>
        <v>0</v>
      </c>
      <c r="E497" s="99"/>
      <c r="F497" s="99"/>
      <c r="G497" s="99"/>
      <c r="H497" s="34">
        <f>ESTUDIANTES!E497</f>
        <v>0</v>
      </c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</row>
    <row r="498" spans="1:260" s="5" customFormat="1" x14ac:dyDescent="0.35">
      <c r="A498" s="32">
        <v>494</v>
      </c>
      <c r="B498" s="33">
        <f>ESTUDIANTES!B498</f>
        <v>0</v>
      </c>
      <c r="C498" s="33">
        <f>ESTUDIANTES!C498</f>
        <v>0</v>
      </c>
      <c r="D498" s="99">
        <f>ESTUDIANTES!D498</f>
        <v>0</v>
      </c>
      <c r="E498" s="99"/>
      <c r="F498" s="99"/>
      <c r="G498" s="99"/>
      <c r="H498" s="34">
        <f>ESTUDIANTES!E498</f>
        <v>0</v>
      </c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</row>
    <row r="499" spans="1:260" s="5" customFormat="1" x14ac:dyDescent="0.35">
      <c r="A499" s="32">
        <v>495</v>
      </c>
      <c r="B499" s="33">
        <f>ESTUDIANTES!B499</f>
        <v>0</v>
      </c>
      <c r="C499" s="33">
        <f>ESTUDIANTES!C499</f>
        <v>0</v>
      </c>
      <c r="D499" s="99">
        <f>ESTUDIANTES!D499</f>
        <v>0</v>
      </c>
      <c r="E499" s="99"/>
      <c r="F499" s="99"/>
      <c r="G499" s="99"/>
      <c r="H499" s="34">
        <f>ESTUDIANTES!E499</f>
        <v>0</v>
      </c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</row>
    <row r="500" spans="1:260" s="5" customFormat="1" x14ac:dyDescent="0.35">
      <c r="A500" s="32">
        <v>496</v>
      </c>
      <c r="B500" s="33">
        <f>ESTUDIANTES!B500</f>
        <v>0</v>
      </c>
      <c r="C500" s="33">
        <f>ESTUDIANTES!C500</f>
        <v>0</v>
      </c>
      <c r="D500" s="99">
        <f>ESTUDIANTES!D500</f>
        <v>0</v>
      </c>
      <c r="E500" s="99"/>
      <c r="F500" s="99"/>
      <c r="G500" s="99"/>
      <c r="H500" s="34">
        <f>ESTUDIANTES!E500</f>
        <v>0</v>
      </c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</row>
    <row r="501" spans="1:260" s="5" customFormat="1" x14ac:dyDescent="0.35">
      <c r="A501" s="32">
        <v>497</v>
      </c>
      <c r="B501" s="33">
        <f>ESTUDIANTES!B501</f>
        <v>0</v>
      </c>
      <c r="C501" s="33">
        <f>ESTUDIANTES!C501</f>
        <v>0</v>
      </c>
      <c r="D501" s="99">
        <f>ESTUDIANTES!D501</f>
        <v>0</v>
      </c>
      <c r="E501" s="99"/>
      <c r="F501" s="99"/>
      <c r="G501" s="99"/>
      <c r="H501" s="34">
        <f>ESTUDIANTES!E501</f>
        <v>0</v>
      </c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</row>
    <row r="502" spans="1:260" s="5" customFormat="1" x14ac:dyDescent="0.35">
      <c r="A502" s="32">
        <v>498</v>
      </c>
      <c r="B502" s="33">
        <f>ESTUDIANTES!B502</f>
        <v>0</v>
      </c>
      <c r="C502" s="33">
        <f>ESTUDIANTES!C502</f>
        <v>0</v>
      </c>
      <c r="D502" s="99">
        <f>ESTUDIANTES!D502</f>
        <v>0</v>
      </c>
      <c r="E502" s="99"/>
      <c r="F502" s="99"/>
      <c r="G502" s="99"/>
      <c r="H502" s="34">
        <f>ESTUDIANTES!E502</f>
        <v>0</v>
      </c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</row>
    <row r="503" spans="1:260" s="5" customFormat="1" x14ac:dyDescent="0.35">
      <c r="A503" s="32">
        <v>499</v>
      </c>
      <c r="B503" s="33">
        <f>ESTUDIANTES!B503</f>
        <v>0</v>
      </c>
      <c r="C503" s="33">
        <f>ESTUDIANTES!C503</f>
        <v>0</v>
      </c>
      <c r="D503" s="99">
        <f>ESTUDIANTES!D503</f>
        <v>0</v>
      </c>
      <c r="E503" s="99"/>
      <c r="F503" s="99"/>
      <c r="G503" s="99"/>
      <c r="H503" s="34">
        <f>ESTUDIANTES!E503</f>
        <v>0</v>
      </c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</row>
    <row r="504" spans="1:260" s="5" customFormat="1" x14ac:dyDescent="0.35">
      <c r="A504" s="32">
        <v>500</v>
      </c>
      <c r="B504" s="33">
        <f>ESTUDIANTES!B504</f>
        <v>0</v>
      </c>
      <c r="C504" s="33">
        <f>ESTUDIANTES!C504</f>
        <v>0</v>
      </c>
      <c r="D504" s="99">
        <f>ESTUDIANTES!D504</f>
        <v>0</v>
      </c>
      <c r="E504" s="99"/>
      <c r="F504" s="99"/>
      <c r="G504" s="99"/>
      <c r="H504" s="34">
        <f>ESTUDIANTES!E504</f>
        <v>0</v>
      </c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</row>
    <row r="505" spans="1:260" s="5" customFormat="1" x14ac:dyDescent="0.35">
      <c r="A505" s="32">
        <v>501</v>
      </c>
      <c r="B505" s="33">
        <f>ESTUDIANTES!B505</f>
        <v>0</v>
      </c>
      <c r="C505" s="33">
        <f>ESTUDIANTES!C505</f>
        <v>0</v>
      </c>
      <c r="D505" s="99">
        <f>ESTUDIANTES!D505</f>
        <v>0</v>
      </c>
      <c r="E505" s="99"/>
      <c r="F505" s="99"/>
      <c r="G505" s="99"/>
      <c r="H505" s="34">
        <f>ESTUDIANTES!E505</f>
        <v>0</v>
      </c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</row>
    <row r="506" spans="1:260" s="5" customFormat="1" x14ac:dyDescent="0.35">
      <c r="A506" s="32">
        <v>502</v>
      </c>
      <c r="B506" s="33">
        <f>ESTUDIANTES!B506</f>
        <v>0</v>
      </c>
      <c r="C506" s="33">
        <f>ESTUDIANTES!C506</f>
        <v>0</v>
      </c>
      <c r="D506" s="99">
        <f>ESTUDIANTES!D506</f>
        <v>0</v>
      </c>
      <c r="E506" s="99"/>
      <c r="F506" s="99"/>
      <c r="G506" s="99"/>
      <c r="H506" s="34">
        <f>ESTUDIANTES!E506</f>
        <v>0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</row>
    <row r="507" spans="1:260" s="5" customFormat="1" x14ac:dyDescent="0.35">
      <c r="A507" s="32">
        <v>503</v>
      </c>
      <c r="B507" s="33">
        <f>ESTUDIANTES!B507</f>
        <v>0</v>
      </c>
      <c r="C507" s="33">
        <f>ESTUDIANTES!C507</f>
        <v>0</v>
      </c>
      <c r="D507" s="99">
        <f>ESTUDIANTES!D507</f>
        <v>0</v>
      </c>
      <c r="E507" s="99"/>
      <c r="F507" s="99"/>
      <c r="G507" s="99"/>
      <c r="H507" s="34">
        <f>ESTUDIANTES!E507</f>
        <v>0</v>
      </c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</row>
    <row r="508" spans="1:260" s="5" customFormat="1" x14ac:dyDescent="0.35">
      <c r="A508" s="32">
        <v>504</v>
      </c>
      <c r="B508" s="33">
        <f>ESTUDIANTES!B508</f>
        <v>0</v>
      </c>
      <c r="C508" s="33">
        <f>ESTUDIANTES!C508</f>
        <v>0</v>
      </c>
      <c r="D508" s="99">
        <f>ESTUDIANTES!D508</f>
        <v>0</v>
      </c>
      <c r="E508" s="99"/>
      <c r="F508" s="99"/>
      <c r="G508" s="99"/>
      <c r="H508" s="34">
        <f>ESTUDIANTES!E508</f>
        <v>0</v>
      </c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</row>
    <row r="509" spans="1:260" s="5" customFormat="1" x14ac:dyDescent="0.35">
      <c r="A509" s="32">
        <v>505</v>
      </c>
      <c r="B509" s="33">
        <f>ESTUDIANTES!B509</f>
        <v>0</v>
      </c>
      <c r="C509" s="33">
        <f>ESTUDIANTES!C509</f>
        <v>0</v>
      </c>
      <c r="D509" s="99">
        <f>ESTUDIANTES!D509</f>
        <v>0</v>
      </c>
      <c r="E509" s="99"/>
      <c r="F509" s="99"/>
      <c r="G509" s="99"/>
      <c r="H509" s="34">
        <f>ESTUDIANTES!E509</f>
        <v>0</v>
      </c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</row>
    <row r="510" spans="1:260" s="5" customFormat="1" x14ac:dyDescent="0.35">
      <c r="A510" s="32">
        <v>506</v>
      </c>
      <c r="B510" s="33">
        <f>ESTUDIANTES!B510</f>
        <v>0</v>
      </c>
      <c r="C510" s="33">
        <f>ESTUDIANTES!C510</f>
        <v>0</v>
      </c>
      <c r="D510" s="99">
        <f>ESTUDIANTES!D510</f>
        <v>0</v>
      </c>
      <c r="E510" s="99"/>
      <c r="F510" s="99"/>
      <c r="G510" s="99"/>
      <c r="H510" s="34">
        <f>ESTUDIANTES!E510</f>
        <v>0</v>
      </c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</row>
    <row r="511" spans="1:260" s="5" customFormat="1" x14ac:dyDescent="0.35">
      <c r="A511" s="32">
        <v>507</v>
      </c>
      <c r="B511" s="33">
        <f>ESTUDIANTES!B511</f>
        <v>0</v>
      </c>
      <c r="C511" s="33">
        <f>ESTUDIANTES!C511</f>
        <v>0</v>
      </c>
      <c r="D511" s="99">
        <f>ESTUDIANTES!D511</f>
        <v>0</v>
      </c>
      <c r="E511" s="99"/>
      <c r="F511" s="99"/>
      <c r="G511" s="99"/>
      <c r="H511" s="34">
        <f>ESTUDIANTES!E511</f>
        <v>0</v>
      </c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</row>
    <row r="512" spans="1:260" s="5" customFormat="1" x14ac:dyDescent="0.35">
      <c r="A512" s="32">
        <v>508</v>
      </c>
      <c r="B512" s="33">
        <f>ESTUDIANTES!B512</f>
        <v>0</v>
      </c>
      <c r="C512" s="33">
        <f>ESTUDIANTES!C512</f>
        <v>0</v>
      </c>
      <c r="D512" s="99">
        <f>ESTUDIANTES!D512</f>
        <v>0</v>
      </c>
      <c r="E512" s="99"/>
      <c r="F512" s="99"/>
      <c r="G512" s="99"/>
      <c r="H512" s="34">
        <f>ESTUDIANTES!E512</f>
        <v>0</v>
      </c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</row>
    <row r="513" spans="1:260" s="5" customFormat="1" x14ac:dyDescent="0.35">
      <c r="A513" s="32">
        <v>509</v>
      </c>
      <c r="B513" s="33">
        <f>ESTUDIANTES!B513</f>
        <v>0</v>
      </c>
      <c r="C513" s="33">
        <f>ESTUDIANTES!C513</f>
        <v>0</v>
      </c>
      <c r="D513" s="99">
        <f>ESTUDIANTES!D513</f>
        <v>0</v>
      </c>
      <c r="E513" s="99"/>
      <c r="F513" s="99"/>
      <c r="G513" s="99"/>
      <c r="H513" s="34">
        <f>ESTUDIANTES!E513</f>
        <v>0</v>
      </c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</row>
    <row r="514" spans="1:260" s="5" customFormat="1" x14ac:dyDescent="0.35">
      <c r="A514" s="32">
        <v>510</v>
      </c>
      <c r="B514" s="33">
        <f>ESTUDIANTES!B514</f>
        <v>0</v>
      </c>
      <c r="C514" s="33">
        <f>ESTUDIANTES!C514</f>
        <v>0</v>
      </c>
      <c r="D514" s="99">
        <f>ESTUDIANTES!D514</f>
        <v>0</v>
      </c>
      <c r="E514" s="99"/>
      <c r="F514" s="99"/>
      <c r="G514" s="99"/>
      <c r="H514" s="34">
        <f>ESTUDIANTES!E514</f>
        <v>0</v>
      </c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</row>
    <row r="515" spans="1:260" s="5" customFormat="1" x14ac:dyDescent="0.35">
      <c r="A515" s="32">
        <v>511</v>
      </c>
      <c r="B515" s="33">
        <f>ESTUDIANTES!B515</f>
        <v>0</v>
      </c>
      <c r="C515" s="33">
        <f>ESTUDIANTES!C515</f>
        <v>0</v>
      </c>
      <c r="D515" s="99">
        <f>ESTUDIANTES!D515</f>
        <v>0</v>
      </c>
      <c r="E515" s="99"/>
      <c r="F515" s="99"/>
      <c r="G515" s="99"/>
      <c r="H515" s="34">
        <f>ESTUDIANTES!E515</f>
        <v>0</v>
      </c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</row>
    <row r="516" spans="1:260" s="5" customFormat="1" x14ac:dyDescent="0.35">
      <c r="A516" s="32">
        <v>512</v>
      </c>
      <c r="B516" s="33">
        <f>ESTUDIANTES!B516</f>
        <v>0</v>
      </c>
      <c r="C516" s="33">
        <f>ESTUDIANTES!C516</f>
        <v>0</v>
      </c>
      <c r="D516" s="99">
        <f>ESTUDIANTES!D516</f>
        <v>0</v>
      </c>
      <c r="E516" s="99"/>
      <c r="F516" s="99"/>
      <c r="G516" s="99"/>
      <c r="H516" s="34">
        <f>ESTUDIANTES!E516</f>
        <v>0</v>
      </c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</row>
    <row r="517" spans="1:260" s="5" customFormat="1" x14ac:dyDescent="0.35">
      <c r="A517" s="32">
        <v>513</v>
      </c>
      <c r="B517" s="33">
        <f>ESTUDIANTES!B517</f>
        <v>0</v>
      </c>
      <c r="C517" s="33">
        <f>ESTUDIANTES!C517</f>
        <v>0</v>
      </c>
      <c r="D517" s="99">
        <f>ESTUDIANTES!D517</f>
        <v>0</v>
      </c>
      <c r="E517" s="99"/>
      <c r="F517" s="99"/>
      <c r="G517" s="99"/>
      <c r="H517" s="34">
        <f>ESTUDIANTES!E517</f>
        <v>0</v>
      </c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</row>
    <row r="518" spans="1:260" s="5" customFormat="1" x14ac:dyDescent="0.35">
      <c r="A518" s="32">
        <v>514</v>
      </c>
      <c r="B518" s="33">
        <f>ESTUDIANTES!B518</f>
        <v>0</v>
      </c>
      <c r="C518" s="33">
        <f>ESTUDIANTES!C518</f>
        <v>0</v>
      </c>
      <c r="D518" s="99">
        <f>ESTUDIANTES!D518</f>
        <v>0</v>
      </c>
      <c r="E518" s="99"/>
      <c r="F518" s="99"/>
      <c r="G518" s="99"/>
      <c r="H518" s="34">
        <f>ESTUDIANTES!E518</f>
        <v>0</v>
      </c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</row>
    <row r="519" spans="1:260" s="5" customFormat="1" x14ac:dyDescent="0.35">
      <c r="A519" s="32">
        <v>515</v>
      </c>
      <c r="B519" s="33">
        <f>ESTUDIANTES!B519</f>
        <v>0</v>
      </c>
      <c r="C519" s="33">
        <f>ESTUDIANTES!C519</f>
        <v>0</v>
      </c>
      <c r="D519" s="99">
        <f>ESTUDIANTES!D519</f>
        <v>0</v>
      </c>
      <c r="E519" s="99"/>
      <c r="F519" s="99"/>
      <c r="G519" s="99"/>
      <c r="H519" s="34">
        <f>ESTUDIANTES!E519</f>
        <v>0</v>
      </c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</row>
    <row r="520" spans="1:260" s="5" customFormat="1" x14ac:dyDescent="0.35">
      <c r="A520" s="32">
        <v>516</v>
      </c>
      <c r="B520" s="33">
        <f>ESTUDIANTES!B520</f>
        <v>0</v>
      </c>
      <c r="C520" s="33">
        <f>ESTUDIANTES!C520</f>
        <v>0</v>
      </c>
      <c r="D520" s="99">
        <f>ESTUDIANTES!D520</f>
        <v>0</v>
      </c>
      <c r="E520" s="99"/>
      <c r="F520" s="99"/>
      <c r="G520" s="99"/>
      <c r="H520" s="34">
        <f>ESTUDIANTES!E520</f>
        <v>0</v>
      </c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</row>
    <row r="521" spans="1:260" s="5" customFormat="1" x14ac:dyDescent="0.35">
      <c r="A521" s="32">
        <v>517</v>
      </c>
      <c r="B521" s="33">
        <f>ESTUDIANTES!B521</f>
        <v>0</v>
      </c>
      <c r="C521" s="33">
        <f>ESTUDIANTES!C521</f>
        <v>0</v>
      </c>
      <c r="D521" s="99">
        <f>ESTUDIANTES!D521</f>
        <v>0</v>
      </c>
      <c r="E521" s="99"/>
      <c r="F521" s="99"/>
      <c r="G521" s="99"/>
      <c r="H521" s="34">
        <f>ESTUDIANTES!E521</f>
        <v>0</v>
      </c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</row>
    <row r="522" spans="1:260" s="5" customFormat="1" x14ac:dyDescent="0.35">
      <c r="A522" s="32">
        <v>518</v>
      </c>
      <c r="B522" s="33">
        <f>ESTUDIANTES!B522</f>
        <v>0</v>
      </c>
      <c r="C522" s="33">
        <f>ESTUDIANTES!C522</f>
        <v>0</v>
      </c>
      <c r="D522" s="99">
        <f>ESTUDIANTES!D522</f>
        <v>0</v>
      </c>
      <c r="E522" s="99"/>
      <c r="F522" s="99"/>
      <c r="G522" s="99"/>
      <c r="H522" s="34">
        <f>ESTUDIANTES!E522</f>
        <v>0</v>
      </c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</row>
    <row r="523" spans="1:260" s="5" customFormat="1" x14ac:dyDescent="0.35">
      <c r="A523" s="32">
        <v>519</v>
      </c>
      <c r="B523" s="33">
        <f>ESTUDIANTES!B523</f>
        <v>0</v>
      </c>
      <c r="C523" s="33">
        <f>ESTUDIANTES!C523</f>
        <v>0</v>
      </c>
      <c r="D523" s="99">
        <f>ESTUDIANTES!D523</f>
        <v>0</v>
      </c>
      <c r="E523" s="99"/>
      <c r="F523" s="99"/>
      <c r="G523" s="99"/>
      <c r="H523" s="34">
        <f>ESTUDIANTES!E523</f>
        <v>0</v>
      </c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</row>
    <row r="524" spans="1:260" s="5" customFormat="1" x14ac:dyDescent="0.35">
      <c r="A524" s="32">
        <v>520</v>
      </c>
      <c r="B524" s="33">
        <f>ESTUDIANTES!B524</f>
        <v>0</v>
      </c>
      <c r="C524" s="33">
        <f>ESTUDIANTES!C524</f>
        <v>0</v>
      </c>
      <c r="D524" s="99">
        <f>ESTUDIANTES!D524</f>
        <v>0</v>
      </c>
      <c r="E524" s="99"/>
      <c r="F524" s="99"/>
      <c r="G524" s="99"/>
      <c r="H524" s="34">
        <f>ESTUDIANTES!E524</f>
        <v>0</v>
      </c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</row>
    <row r="525" spans="1:260" s="5" customFormat="1" x14ac:dyDescent="0.35">
      <c r="A525" s="32">
        <v>521</v>
      </c>
      <c r="B525" s="33">
        <f>ESTUDIANTES!B525</f>
        <v>0</v>
      </c>
      <c r="C525" s="33">
        <f>ESTUDIANTES!C525</f>
        <v>0</v>
      </c>
      <c r="D525" s="99">
        <f>ESTUDIANTES!D525</f>
        <v>0</v>
      </c>
      <c r="E525" s="99"/>
      <c r="F525" s="99"/>
      <c r="G525" s="99"/>
      <c r="H525" s="34">
        <f>ESTUDIANTES!E525</f>
        <v>0</v>
      </c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</row>
    <row r="526" spans="1:260" s="5" customFormat="1" x14ac:dyDescent="0.35">
      <c r="A526" s="32">
        <v>522</v>
      </c>
      <c r="B526" s="33">
        <f>ESTUDIANTES!B526</f>
        <v>0</v>
      </c>
      <c r="C526" s="33">
        <f>ESTUDIANTES!C526</f>
        <v>0</v>
      </c>
      <c r="D526" s="99">
        <f>ESTUDIANTES!D526</f>
        <v>0</v>
      </c>
      <c r="E526" s="99"/>
      <c r="F526" s="99"/>
      <c r="G526" s="99"/>
      <c r="H526" s="34">
        <f>ESTUDIANTES!E526</f>
        <v>0</v>
      </c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</row>
    <row r="527" spans="1:260" s="5" customFormat="1" x14ac:dyDescent="0.35">
      <c r="A527" s="32">
        <v>523</v>
      </c>
      <c r="B527" s="33">
        <f>ESTUDIANTES!B527</f>
        <v>0</v>
      </c>
      <c r="C527" s="33">
        <f>ESTUDIANTES!C527</f>
        <v>0</v>
      </c>
      <c r="D527" s="99">
        <f>ESTUDIANTES!D527</f>
        <v>0</v>
      </c>
      <c r="E527" s="99"/>
      <c r="F527" s="99"/>
      <c r="G527" s="99"/>
      <c r="H527" s="34">
        <f>ESTUDIANTES!E527</f>
        <v>0</v>
      </c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</row>
    <row r="528" spans="1:260" s="5" customFormat="1" x14ac:dyDescent="0.35">
      <c r="A528" s="32">
        <v>524</v>
      </c>
      <c r="B528" s="33">
        <f>ESTUDIANTES!B528</f>
        <v>0</v>
      </c>
      <c r="C528" s="33">
        <f>ESTUDIANTES!C528</f>
        <v>0</v>
      </c>
      <c r="D528" s="99">
        <f>ESTUDIANTES!D528</f>
        <v>0</v>
      </c>
      <c r="E528" s="99"/>
      <c r="F528" s="99"/>
      <c r="G528" s="99"/>
      <c r="H528" s="34">
        <f>ESTUDIANTES!E528</f>
        <v>0</v>
      </c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</row>
    <row r="529" spans="1:260" s="5" customFormat="1" x14ac:dyDescent="0.35">
      <c r="A529" s="32">
        <v>525</v>
      </c>
      <c r="B529" s="33">
        <f>ESTUDIANTES!B529</f>
        <v>0</v>
      </c>
      <c r="C529" s="33">
        <f>ESTUDIANTES!C529</f>
        <v>0</v>
      </c>
      <c r="D529" s="99">
        <f>ESTUDIANTES!D529</f>
        <v>0</v>
      </c>
      <c r="E529" s="99"/>
      <c r="F529" s="99"/>
      <c r="G529" s="99"/>
      <c r="H529" s="34">
        <f>ESTUDIANTES!E529</f>
        <v>0</v>
      </c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</row>
    <row r="530" spans="1:260" s="5" customFormat="1" x14ac:dyDescent="0.35">
      <c r="A530" s="32">
        <v>526</v>
      </c>
      <c r="B530" s="33">
        <f>ESTUDIANTES!B530</f>
        <v>0</v>
      </c>
      <c r="C530" s="33">
        <f>ESTUDIANTES!C530</f>
        <v>0</v>
      </c>
      <c r="D530" s="99">
        <f>ESTUDIANTES!D530</f>
        <v>0</v>
      </c>
      <c r="E530" s="99"/>
      <c r="F530" s="99"/>
      <c r="G530" s="99"/>
      <c r="H530" s="34">
        <f>ESTUDIANTES!E530</f>
        <v>0</v>
      </c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</row>
    <row r="531" spans="1:260" s="5" customFormat="1" x14ac:dyDescent="0.35">
      <c r="A531" s="32">
        <v>527</v>
      </c>
      <c r="B531" s="33">
        <f>ESTUDIANTES!B531</f>
        <v>0</v>
      </c>
      <c r="C531" s="33">
        <f>ESTUDIANTES!C531</f>
        <v>0</v>
      </c>
      <c r="D531" s="99">
        <f>ESTUDIANTES!D531</f>
        <v>0</v>
      </c>
      <c r="E531" s="99"/>
      <c r="F531" s="99"/>
      <c r="G531" s="99"/>
      <c r="H531" s="34">
        <f>ESTUDIANTES!E531</f>
        <v>0</v>
      </c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</row>
    <row r="532" spans="1:260" s="5" customFormat="1" x14ac:dyDescent="0.35">
      <c r="A532" s="32">
        <v>528</v>
      </c>
      <c r="B532" s="33">
        <f>ESTUDIANTES!B532</f>
        <v>0</v>
      </c>
      <c r="C532" s="33">
        <f>ESTUDIANTES!C532</f>
        <v>0</v>
      </c>
      <c r="D532" s="99">
        <f>ESTUDIANTES!D532</f>
        <v>0</v>
      </c>
      <c r="E532" s="99"/>
      <c r="F532" s="99"/>
      <c r="G532" s="99"/>
      <c r="H532" s="34">
        <f>ESTUDIANTES!E532</f>
        <v>0</v>
      </c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</row>
    <row r="533" spans="1:260" s="5" customFormat="1" x14ac:dyDescent="0.35">
      <c r="A533" s="32">
        <v>529</v>
      </c>
      <c r="B533" s="33">
        <f>ESTUDIANTES!B533</f>
        <v>0</v>
      </c>
      <c r="C533" s="33">
        <f>ESTUDIANTES!C533</f>
        <v>0</v>
      </c>
      <c r="D533" s="99">
        <f>ESTUDIANTES!D533</f>
        <v>0</v>
      </c>
      <c r="E533" s="99"/>
      <c r="F533" s="99"/>
      <c r="G533" s="99"/>
      <c r="H533" s="34">
        <f>ESTUDIANTES!E533</f>
        <v>0</v>
      </c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</row>
    <row r="534" spans="1:260" s="5" customFormat="1" x14ac:dyDescent="0.35">
      <c r="A534" s="32">
        <v>530</v>
      </c>
      <c r="B534" s="33">
        <f>ESTUDIANTES!B534</f>
        <v>0</v>
      </c>
      <c r="C534" s="33">
        <f>ESTUDIANTES!C534</f>
        <v>0</v>
      </c>
      <c r="D534" s="99">
        <f>ESTUDIANTES!D534</f>
        <v>0</v>
      </c>
      <c r="E534" s="99"/>
      <c r="F534" s="99"/>
      <c r="G534" s="99"/>
      <c r="H534" s="34">
        <f>ESTUDIANTES!E534</f>
        <v>0</v>
      </c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</row>
    <row r="535" spans="1:260" s="5" customFormat="1" x14ac:dyDescent="0.35">
      <c r="A535" s="32">
        <v>531</v>
      </c>
      <c r="B535" s="33">
        <f>ESTUDIANTES!B535</f>
        <v>0</v>
      </c>
      <c r="C535" s="33">
        <f>ESTUDIANTES!C535</f>
        <v>0</v>
      </c>
      <c r="D535" s="99">
        <f>ESTUDIANTES!D535</f>
        <v>0</v>
      </c>
      <c r="E535" s="99"/>
      <c r="F535" s="99"/>
      <c r="G535" s="99"/>
      <c r="H535" s="34">
        <f>ESTUDIANTES!E535</f>
        <v>0</v>
      </c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</row>
    <row r="536" spans="1:260" s="5" customFormat="1" x14ac:dyDescent="0.35">
      <c r="A536" s="32">
        <v>532</v>
      </c>
      <c r="B536" s="33">
        <f>ESTUDIANTES!B536</f>
        <v>0</v>
      </c>
      <c r="C536" s="33">
        <f>ESTUDIANTES!C536</f>
        <v>0</v>
      </c>
      <c r="D536" s="99">
        <f>ESTUDIANTES!D536</f>
        <v>0</v>
      </c>
      <c r="E536" s="99"/>
      <c r="F536" s="99"/>
      <c r="G536" s="99"/>
      <c r="H536" s="34">
        <f>ESTUDIANTES!E536</f>
        <v>0</v>
      </c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</row>
    <row r="537" spans="1:260" s="5" customFormat="1" x14ac:dyDescent="0.35">
      <c r="A537" s="32">
        <v>533</v>
      </c>
      <c r="B537" s="33">
        <f>ESTUDIANTES!B537</f>
        <v>0</v>
      </c>
      <c r="C537" s="33">
        <f>ESTUDIANTES!C537</f>
        <v>0</v>
      </c>
      <c r="D537" s="99">
        <f>ESTUDIANTES!D537</f>
        <v>0</v>
      </c>
      <c r="E537" s="99"/>
      <c r="F537" s="99"/>
      <c r="G537" s="99"/>
      <c r="H537" s="34">
        <f>ESTUDIANTES!E537</f>
        <v>0</v>
      </c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</row>
    <row r="538" spans="1:260" s="5" customFormat="1" x14ac:dyDescent="0.35">
      <c r="A538" s="32">
        <v>534</v>
      </c>
      <c r="B538" s="33">
        <f>ESTUDIANTES!B538</f>
        <v>0</v>
      </c>
      <c r="C538" s="33">
        <f>ESTUDIANTES!C538</f>
        <v>0</v>
      </c>
      <c r="D538" s="99">
        <f>ESTUDIANTES!D538</f>
        <v>0</v>
      </c>
      <c r="E538" s="99"/>
      <c r="F538" s="99"/>
      <c r="G538" s="99"/>
      <c r="H538" s="34">
        <f>ESTUDIANTES!E538</f>
        <v>0</v>
      </c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</row>
    <row r="539" spans="1:260" s="5" customFormat="1" x14ac:dyDescent="0.35">
      <c r="A539" s="32">
        <v>535</v>
      </c>
      <c r="B539" s="33">
        <f>ESTUDIANTES!B539</f>
        <v>0</v>
      </c>
      <c r="C539" s="33">
        <f>ESTUDIANTES!C539</f>
        <v>0</v>
      </c>
      <c r="D539" s="99">
        <f>ESTUDIANTES!D539</f>
        <v>0</v>
      </c>
      <c r="E539" s="99"/>
      <c r="F539" s="99"/>
      <c r="G539" s="99"/>
      <c r="H539" s="34">
        <f>ESTUDIANTES!E539</f>
        <v>0</v>
      </c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</row>
    <row r="540" spans="1:260" s="5" customFormat="1" x14ac:dyDescent="0.35">
      <c r="A540" s="32">
        <v>536</v>
      </c>
      <c r="B540" s="33">
        <f>ESTUDIANTES!B540</f>
        <v>0</v>
      </c>
      <c r="C540" s="33">
        <f>ESTUDIANTES!C540</f>
        <v>0</v>
      </c>
      <c r="D540" s="99">
        <f>ESTUDIANTES!D540</f>
        <v>0</v>
      </c>
      <c r="E540" s="99"/>
      <c r="F540" s="99"/>
      <c r="G540" s="99"/>
      <c r="H540" s="34">
        <f>ESTUDIANTES!E540</f>
        <v>0</v>
      </c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</row>
    <row r="541" spans="1:260" s="5" customFormat="1" x14ac:dyDescent="0.35">
      <c r="A541" s="32">
        <v>537</v>
      </c>
      <c r="B541" s="33">
        <f>ESTUDIANTES!B541</f>
        <v>0</v>
      </c>
      <c r="C541" s="33">
        <f>ESTUDIANTES!C541</f>
        <v>0</v>
      </c>
      <c r="D541" s="99">
        <f>ESTUDIANTES!D541</f>
        <v>0</v>
      </c>
      <c r="E541" s="99"/>
      <c r="F541" s="99"/>
      <c r="G541" s="99"/>
      <c r="H541" s="34">
        <f>ESTUDIANTES!E541</f>
        <v>0</v>
      </c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</row>
    <row r="542" spans="1:260" s="5" customFormat="1" x14ac:dyDescent="0.35">
      <c r="A542" s="32">
        <v>538</v>
      </c>
      <c r="B542" s="33">
        <f>ESTUDIANTES!B542</f>
        <v>0</v>
      </c>
      <c r="C542" s="33">
        <f>ESTUDIANTES!C542</f>
        <v>0</v>
      </c>
      <c r="D542" s="99">
        <f>ESTUDIANTES!D542</f>
        <v>0</v>
      </c>
      <c r="E542" s="99"/>
      <c r="F542" s="99"/>
      <c r="G542" s="99"/>
      <c r="H542" s="34">
        <f>ESTUDIANTES!E542</f>
        <v>0</v>
      </c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</row>
    <row r="543" spans="1:260" s="5" customFormat="1" x14ac:dyDescent="0.35">
      <c r="A543" s="32">
        <v>539</v>
      </c>
      <c r="B543" s="33">
        <f>ESTUDIANTES!B543</f>
        <v>0</v>
      </c>
      <c r="C543" s="33">
        <f>ESTUDIANTES!C543</f>
        <v>0</v>
      </c>
      <c r="D543" s="99">
        <f>ESTUDIANTES!D543</f>
        <v>0</v>
      </c>
      <c r="E543" s="99"/>
      <c r="F543" s="99"/>
      <c r="G543" s="99"/>
      <c r="H543" s="34">
        <f>ESTUDIANTES!E543</f>
        <v>0</v>
      </c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</row>
    <row r="544" spans="1:260" s="5" customFormat="1" x14ac:dyDescent="0.35">
      <c r="A544" s="32">
        <v>540</v>
      </c>
      <c r="B544" s="33">
        <f>ESTUDIANTES!B544</f>
        <v>0</v>
      </c>
      <c r="C544" s="33">
        <f>ESTUDIANTES!C544</f>
        <v>0</v>
      </c>
      <c r="D544" s="99">
        <f>ESTUDIANTES!D544</f>
        <v>0</v>
      </c>
      <c r="E544" s="99"/>
      <c r="F544" s="99"/>
      <c r="G544" s="99"/>
      <c r="H544" s="34">
        <f>ESTUDIANTES!E544</f>
        <v>0</v>
      </c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</row>
    <row r="545" spans="1:260" s="5" customFormat="1" x14ac:dyDescent="0.35">
      <c r="A545" s="32">
        <v>541</v>
      </c>
      <c r="B545" s="33">
        <f>ESTUDIANTES!B545</f>
        <v>0</v>
      </c>
      <c r="C545" s="33">
        <f>ESTUDIANTES!C545</f>
        <v>0</v>
      </c>
      <c r="D545" s="99">
        <f>ESTUDIANTES!D545</f>
        <v>0</v>
      </c>
      <c r="E545" s="99"/>
      <c r="F545" s="99"/>
      <c r="G545" s="99"/>
      <c r="H545" s="34">
        <f>ESTUDIANTES!E545</f>
        <v>0</v>
      </c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</row>
    <row r="546" spans="1:260" s="5" customFormat="1" x14ac:dyDescent="0.35">
      <c r="A546" s="32">
        <v>542</v>
      </c>
      <c r="B546" s="33">
        <f>ESTUDIANTES!B546</f>
        <v>0</v>
      </c>
      <c r="C546" s="33">
        <f>ESTUDIANTES!C546</f>
        <v>0</v>
      </c>
      <c r="D546" s="99">
        <f>ESTUDIANTES!D546</f>
        <v>0</v>
      </c>
      <c r="E546" s="99"/>
      <c r="F546" s="99"/>
      <c r="G546" s="99"/>
      <c r="H546" s="34">
        <f>ESTUDIANTES!E546</f>
        <v>0</v>
      </c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</row>
    <row r="547" spans="1:260" s="5" customFormat="1" x14ac:dyDescent="0.35">
      <c r="A547" s="32">
        <v>543</v>
      </c>
      <c r="B547" s="33">
        <f>ESTUDIANTES!B547</f>
        <v>0</v>
      </c>
      <c r="C547" s="33">
        <f>ESTUDIANTES!C547</f>
        <v>0</v>
      </c>
      <c r="D547" s="99">
        <f>ESTUDIANTES!D547</f>
        <v>0</v>
      </c>
      <c r="E547" s="99"/>
      <c r="F547" s="99"/>
      <c r="G547" s="99"/>
      <c r="H547" s="34">
        <f>ESTUDIANTES!E547</f>
        <v>0</v>
      </c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</row>
    <row r="548" spans="1:260" s="5" customFormat="1" x14ac:dyDescent="0.35">
      <c r="A548" s="32">
        <v>544</v>
      </c>
      <c r="B548" s="33">
        <f>ESTUDIANTES!B548</f>
        <v>0</v>
      </c>
      <c r="C548" s="33">
        <f>ESTUDIANTES!C548</f>
        <v>0</v>
      </c>
      <c r="D548" s="99">
        <f>ESTUDIANTES!D548</f>
        <v>0</v>
      </c>
      <c r="E548" s="99"/>
      <c r="F548" s="99"/>
      <c r="G548" s="99"/>
      <c r="H548" s="34">
        <f>ESTUDIANTES!E548</f>
        <v>0</v>
      </c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</row>
    <row r="549" spans="1:260" s="5" customFormat="1" x14ac:dyDescent="0.35">
      <c r="A549" s="32">
        <v>545</v>
      </c>
      <c r="B549" s="33">
        <f>ESTUDIANTES!B549</f>
        <v>0</v>
      </c>
      <c r="C549" s="33">
        <f>ESTUDIANTES!C549</f>
        <v>0</v>
      </c>
      <c r="D549" s="99">
        <f>ESTUDIANTES!D549</f>
        <v>0</v>
      </c>
      <c r="E549" s="99"/>
      <c r="F549" s="99"/>
      <c r="G549" s="99"/>
      <c r="H549" s="34">
        <f>ESTUDIANTES!E549</f>
        <v>0</v>
      </c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</row>
    <row r="550" spans="1:260" s="5" customFormat="1" x14ac:dyDescent="0.35">
      <c r="A550" s="32">
        <v>546</v>
      </c>
      <c r="B550" s="33">
        <f>ESTUDIANTES!B550</f>
        <v>0</v>
      </c>
      <c r="C550" s="33">
        <f>ESTUDIANTES!C550</f>
        <v>0</v>
      </c>
      <c r="D550" s="99">
        <f>ESTUDIANTES!D550</f>
        <v>0</v>
      </c>
      <c r="E550" s="99"/>
      <c r="F550" s="99"/>
      <c r="G550" s="99"/>
      <c r="H550" s="34">
        <f>ESTUDIANTES!E550</f>
        <v>0</v>
      </c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</row>
    <row r="551" spans="1:260" s="5" customFormat="1" x14ac:dyDescent="0.35">
      <c r="A551" s="32">
        <v>547</v>
      </c>
      <c r="B551" s="33">
        <f>ESTUDIANTES!B551</f>
        <v>0</v>
      </c>
      <c r="C551" s="33">
        <f>ESTUDIANTES!C551</f>
        <v>0</v>
      </c>
      <c r="D551" s="99">
        <f>ESTUDIANTES!D551</f>
        <v>0</v>
      </c>
      <c r="E551" s="99"/>
      <c r="F551" s="99"/>
      <c r="G551" s="99"/>
      <c r="H551" s="34">
        <f>ESTUDIANTES!E551</f>
        <v>0</v>
      </c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</row>
    <row r="552" spans="1:260" s="5" customFormat="1" x14ac:dyDescent="0.35">
      <c r="A552" s="32">
        <v>548</v>
      </c>
      <c r="B552" s="33">
        <f>ESTUDIANTES!B552</f>
        <v>0</v>
      </c>
      <c r="C552" s="33">
        <f>ESTUDIANTES!C552</f>
        <v>0</v>
      </c>
      <c r="D552" s="99">
        <f>ESTUDIANTES!D552</f>
        <v>0</v>
      </c>
      <c r="E552" s="99"/>
      <c r="F552" s="99"/>
      <c r="G552" s="99"/>
      <c r="H552" s="34">
        <f>ESTUDIANTES!E552</f>
        <v>0</v>
      </c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</row>
    <row r="553" spans="1:260" s="5" customFormat="1" x14ac:dyDescent="0.35">
      <c r="A553" s="32">
        <v>549</v>
      </c>
      <c r="B553" s="33">
        <f>ESTUDIANTES!B553</f>
        <v>0</v>
      </c>
      <c r="C553" s="33">
        <f>ESTUDIANTES!C553</f>
        <v>0</v>
      </c>
      <c r="D553" s="99">
        <f>ESTUDIANTES!D553</f>
        <v>0</v>
      </c>
      <c r="E553" s="99"/>
      <c r="F553" s="99"/>
      <c r="G553" s="99"/>
      <c r="H553" s="34">
        <f>ESTUDIANTES!E553</f>
        <v>0</v>
      </c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</row>
    <row r="554" spans="1:260" s="5" customFormat="1" x14ac:dyDescent="0.35">
      <c r="A554" s="32">
        <v>550</v>
      </c>
      <c r="B554" s="33">
        <f>ESTUDIANTES!B554</f>
        <v>0</v>
      </c>
      <c r="C554" s="33">
        <f>ESTUDIANTES!C554</f>
        <v>0</v>
      </c>
      <c r="D554" s="99">
        <f>ESTUDIANTES!D554</f>
        <v>0</v>
      </c>
      <c r="E554" s="99"/>
      <c r="F554" s="99"/>
      <c r="G554" s="99"/>
      <c r="H554" s="34">
        <f>ESTUDIANTES!E554</f>
        <v>0</v>
      </c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</row>
    <row r="555" spans="1:260" s="5" customFormat="1" x14ac:dyDescent="0.35">
      <c r="A555" s="32">
        <v>551</v>
      </c>
      <c r="B555" s="33">
        <f>ESTUDIANTES!B555</f>
        <v>0</v>
      </c>
      <c r="C555" s="33">
        <f>ESTUDIANTES!C555</f>
        <v>0</v>
      </c>
      <c r="D555" s="99">
        <f>ESTUDIANTES!D555</f>
        <v>0</v>
      </c>
      <c r="E555" s="99"/>
      <c r="F555" s="99"/>
      <c r="G555" s="99"/>
      <c r="H555" s="34">
        <f>ESTUDIANTES!E555</f>
        <v>0</v>
      </c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</row>
    <row r="556" spans="1:260" s="5" customFormat="1" x14ac:dyDescent="0.35">
      <c r="A556" s="32">
        <v>552</v>
      </c>
      <c r="B556" s="33">
        <f>ESTUDIANTES!B556</f>
        <v>0</v>
      </c>
      <c r="C556" s="33">
        <f>ESTUDIANTES!C556</f>
        <v>0</v>
      </c>
      <c r="D556" s="99">
        <f>ESTUDIANTES!D556</f>
        <v>0</v>
      </c>
      <c r="E556" s="99"/>
      <c r="F556" s="99"/>
      <c r="G556" s="99"/>
      <c r="H556" s="34">
        <f>ESTUDIANTES!E556</f>
        <v>0</v>
      </c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</row>
    <row r="557" spans="1:260" s="5" customFormat="1" x14ac:dyDescent="0.35">
      <c r="A557" s="32">
        <v>553</v>
      </c>
      <c r="B557" s="33">
        <f>ESTUDIANTES!B557</f>
        <v>0</v>
      </c>
      <c r="C557" s="33">
        <f>ESTUDIANTES!C557</f>
        <v>0</v>
      </c>
      <c r="D557" s="99">
        <f>ESTUDIANTES!D557</f>
        <v>0</v>
      </c>
      <c r="E557" s="99"/>
      <c r="F557" s="99"/>
      <c r="G557" s="99"/>
      <c r="H557" s="34">
        <f>ESTUDIANTES!E557</f>
        <v>0</v>
      </c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</row>
    <row r="558" spans="1:260" s="5" customFormat="1" x14ac:dyDescent="0.35">
      <c r="A558" s="32">
        <v>554</v>
      </c>
      <c r="B558" s="33">
        <f>ESTUDIANTES!B558</f>
        <v>0</v>
      </c>
      <c r="C558" s="33">
        <f>ESTUDIANTES!C558</f>
        <v>0</v>
      </c>
      <c r="D558" s="99">
        <f>ESTUDIANTES!D558</f>
        <v>0</v>
      </c>
      <c r="E558" s="99"/>
      <c r="F558" s="99"/>
      <c r="G558" s="99"/>
      <c r="H558" s="34">
        <f>ESTUDIANTES!E558</f>
        <v>0</v>
      </c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</row>
    <row r="559" spans="1:260" s="5" customFormat="1" x14ac:dyDescent="0.35">
      <c r="A559" s="32">
        <v>555</v>
      </c>
      <c r="B559" s="33">
        <f>ESTUDIANTES!B559</f>
        <v>0</v>
      </c>
      <c r="C559" s="33">
        <f>ESTUDIANTES!C559</f>
        <v>0</v>
      </c>
      <c r="D559" s="99">
        <f>ESTUDIANTES!D559</f>
        <v>0</v>
      </c>
      <c r="E559" s="99"/>
      <c r="F559" s="99"/>
      <c r="G559" s="99"/>
      <c r="H559" s="34">
        <f>ESTUDIANTES!E559</f>
        <v>0</v>
      </c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</row>
    <row r="560" spans="1:260" s="5" customFormat="1" x14ac:dyDescent="0.35">
      <c r="A560" s="32">
        <v>556</v>
      </c>
      <c r="B560" s="33">
        <f>ESTUDIANTES!B560</f>
        <v>0</v>
      </c>
      <c r="C560" s="33">
        <f>ESTUDIANTES!C560</f>
        <v>0</v>
      </c>
      <c r="D560" s="99">
        <f>ESTUDIANTES!D560</f>
        <v>0</v>
      </c>
      <c r="E560" s="99"/>
      <c r="F560" s="99"/>
      <c r="G560" s="99"/>
      <c r="H560" s="34">
        <f>ESTUDIANTES!E560</f>
        <v>0</v>
      </c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</row>
    <row r="561" spans="1:260" s="5" customFormat="1" x14ac:dyDescent="0.35">
      <c r="A561" s="32">
        <v>557</v>
      </c>
      <c r="B561" s="33">
        <f>ESTUDIANTES!B561</f>
        <v>0</v>
      </c>
      <c r="C561" s="33">
        <f>ESTUDIANTES!C561</f>
        <v>0</v>
      </c>
      <c r="D561" s="99">
        <f>ESTUDIANTES!D561</f>
        <v>0</v>
      </c>
      <c r="E561" s="99"/>
      <c r="F561" s="99"/>
      <c r="G561" s="99"/>
      <c r="H561" s="34">
        <f>ESTUDIANTES!E561</f>
        <v>0</v>
      </c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</row>
    <row r="562" spans="1:260" s="5" customFormat="1" x14ac:dyDescent="0.35">
      <c r="A562" s="32">
        <v>558</v>
      </c>
      <c r="B562" s="33">
        <f>ESTUDIANTES!B562</f>
        <v>0</v>
      </c>
      <c r="C562" s="33">
        <f>ESTUDIANTES!C562</f>
        <v>0</v>
      </c>
      <c r="D562" s="99">
        <f>ESTUDIANTES!D562</f>
        <v>0</v>
      </c>
      <c r="E562" s="99"/>
      <c r="F562" s="99"/>
      <c r="G562" s="99"/>
      <c r="H562" s="34">
        <f>ESTUDIANTES!E562</f>
        <v>0</v>
      </c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</row>
    <row r="563" spans="1:260" s="5" customFormat="1" x14ac:dyDescent="0.35">
      <c r="A563" s="32">
        <v>559</v>
      </c>
      <c r="B563" s="33">
        <f>ESTUDIANTES!B563</f>
        <v>0</v>
      </c>
      <c r="C563" s="33">
        <f>ESTUDIANTES!C563</f>
        <v>0</v>
      </c>
      <c r="D563" s="99">
        <f>ESTUDIANTES!D563</f>
        <v>0</v>
      </c>
      <c r="E563" s="99"/>
      <c r="F563" s="99"/>
      <c r="G563" s="99"/>
      <c r="H563" s="34">
        <f>ESTUDIANTES!E563</f>
        <v>0</v>
      </c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</row>
    <row r="564" spans="1:260" s="5" customFormat="1" x14ac:dyDescent="0.35">
      <c r="A564" s="32">
        <v>560</v>
      </c>
      <c r="B564" s="33">
        <f>ESTUDIANTES!B564</f>
        <v>0</v>
      </c>
      <c r="C564" s="33">
        <f>ESTUDIANTES!C564</f>
        <v>0</v>
      </c>
      <c r="D564" s="99">
        <f>ESTUDIANTES!D564</f>
        <v>0</v>
      </c>
      <c r="E564" s="99"/>
      <c r="F564" s="99"/>
      <c r="G564" s="99"/>
      <c r="H564" s="34">
        <f>ESTUDIANTES!E564</f>
        <v>0</v>
      </c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</row>
    <row r="565" spans="1:260" s="5" customFormat="1" x14ac:dyDescent="0.35">
      <c r="A565" s="32">
        <v>561</v>
      </c>
      <c r="B565" s="33">
        <f>ESTUDIANTES!B565</f>
        <v>0</v>
      </c>
      <c r="C565" s="33">
        <f>ESTUDIANTES!C565</f>
        <v>0</v>
      </c>
      <c r="D565" s="99">
        <f>ESTUDIANTES!D565</f>
        <v>0</v>
      </c>
      <c r="E565" s="99"/>
      <c r="F565" s="99"/>
      <c r="G565" s="99"/>
      <c r="H565" s="34">
        <f>ESTUDIANTES!E565</f>
        <v>0</v>
      </c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</row>
    <row r="566" spans="1:260" s="5" customFormat="1" x14ac:dyDescent="0.35">
      <c r="A566" s="32">
        <v>562</v>
      </c>
      <c r="B566" s="33">
        <f>ESTUDIANTES!B566</f>
        <v>0</v>
      </c>
      <c r="C566" s="33">
        <f>ESTUDIANTES!C566</f>
        <v>0</v>
      </c>
      <c r="D566" s="99">
        <f>ESTUDIANTES!D566</f>
        <v>0</v>
      </c>
      <c r="E566" s="99"/>
      <c r="F566" s="99"/>
      <c r="G566" s="99"/>
      <c r="H566" s="34">
        <f>ESTUDIANTES!E566</f>
        <v>0</v>
      </c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</row>
    <row r="567" spans="1:260" s="5" customFormat="1" x14ac:dyDescent="0.35">
      <c r="A567" s="32">
        <v>563</v>
      </c>
      <c r="B567" s="33">
        <f>ESTUDIANTES!B567</f>
        <v>0</v>
      </c>
      <c r="C567" s="33">
        <f>ESTUDIANTES!C567</f>
        <v>0</v>
      </c>
      <c r="D567" s="99">
        <f>ESTUDIANTES!D567</f>
        <v>0</v>
      </c>
      <c r="E567" s="99"/>
      <c r="F567" s="99"/>
      <c r="G567" s="99"/>
      <c r="H567" s="34">
        <f>ESTUDIANTES!E567</f>
        <v>0</v>
      </c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</row>
    <row r="568" spans="1:260" s="5" customFormat="1" x14ac:dyDescent="0.35">
      <c r="A568" s="32">
        <v>564</v>
      </c>
      <c r="B568" s="33">
        <f>ESTUDIANTES!B568</f>
        <v>0</v>
      </c>
      <c r="C568" s="33">
        <f>ESTUDIANTES!C568</f>
        <v>0</v>
      </c>
      <c r="D568" s="99">
        <f>ESTUDIANTES!D568</f>
        <v>0</v>
      </c>
      <c r="E568" s="99"/>
      <c r="F568" s="99"/>
      <c r="G568" s="99"/>
      <c r="H568" s="34">
        <f>ESTUDIANTES!E568</f>
        <v>0</v>
      </c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</row>
    <row r="569" spans="1:260" s="5" customFormat="1" x14ac:dyDescent="0.35">
      <c r="A569" s="32">
        <v>565</v>
      </c>
      <c r="B569" s="33">
        <f>ESTUDIANTES!B569</f>
        <v>0</v>
      </c>
      <c r="C569" s="33">
        <f>ESTUDIANTES!C569</f>
        <v>0</v>
      </c>
      <c r="D569" s="99">
        <f>ESTUDIANTES!D569</f>
        <v>0</v>
      </c>
      <c r="E569" s="99"/>
      <c r="F569" s="99"/>
      <c r="G569" s="99"/>
      <c r="H569" s="34">
        <f>ESTUDIANTES!E569</f>
        <v>0</v>
      </c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</row>
    <row r="570" spans="1:260" s="5" customFormat="1" x14ac:dyDescent="0.35">
      <c r="A570" s="32">
        <v>566</v>
      </c>
      <c r="B570" s="33">
        <f>ESTUDIANTES!B570</f>
        <v>0</v>
      </c>
      <c r="C570" s="33">
        <f>ESTUDIANTES!C570</f>
        <v>0</v>
      </c>
      <c r="D570" s="99">
        <f>ESTUDIANTES!D570</f>
        <v>0</v>
      </c>
      <c r="E570" s="99"/>
      <c r="F570" s="99"/>
      <c r="G570" s="99"/>
      <c r="H570" s="34">
        <f>ESTUDIANTES!E570</f>
        <v>0</v>
      </c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</row>
    <row r="571" spans="1:260" s="5" customFormat="1" x14ac:dyDescent="0.35">
      <c r="A571" s="32">
        <v>567</v>
      </c>
      <c r="B571" s="33">
        <f>ESTUDIANTES!B571</f>
        <v>0</v>
      </c>
      <c r="C571" s="33">
        <f>ESTUDIANTES!C571</f>
        <v>0</v>
      </c>
      <c r="D571" s="99">
        <f>ESTUDIANTES!D571</f>
        <v>0</v>
      </c>
      <c r="E571" s="99"/>
      <c r="F571" s="99"/>
      <c r="G571" s="99"/>
      <c r="H571" s="34">
        <f>ESTUDIANTES!E571</f>
        <v>0</v>
      </c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</row>
    <row r="572" spans="1:260" s="5" customFormat="1" x14ac:dyDescent="0.35">
      <c r="A572" s="32">
        <v>568</v>
      </c>
      <c r="B572" s="33">
        <f>ESTUDIANTES!B572</f>
        <v>0</v>
      </c>
      <c r="C572" s="33">
        <f>ESTUDIANTES!C572</f>
        <v>0</v>
      </c>
      <c r="D572" s="99">
        <f>ESTUDIANTES!D572</f>
        <v>0</v>
      </c>
      <c r="E572" s="99"/>
      <c r="F572" s="99"/>
      <c r="G572" s="99"/>
      <c r="H572" s="34">
        <f>ESTUDIANTES!E572</f>
        <v>0</v>
      </c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</row>
    <row r="573" spans="1:260" s="5" customFormat="1" x14ac:dyDescent="0.35">
      <c r="A573" s="32">
        <v>569</v>
      </c>
      <c r="B573" s="33">
        <f>ESTUDIANTES!B573</f>
        <v>0</v>
      </c>
      <c r="C573" s="33">
        <f>ESTUDIANTES!C573</f>
        <v>0</v>
      </c>
      <c r="D573" s="99">
        <f>ESTUDIANTES!D573</f>
        <v>0</v>
      </c>
      <c r="E573" s="99"/>
      <c r="F573" s="99"/>
      <c r="G573" s="99"/>
      <c r="H573" s="34">
        <f>ESTUDIANTES!E573</f>
        <v>0</v>
      </c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</row>
    <row r="574" spans="1:260" s="5" customFormat="1" x14ac:dyDescent="0.35">
      <c r="A574" s="32">
        <v>570</v>
      </c>
      <c r="B574" s="33">
        <f>ESTUDIANTES!B574</f>
        <v>0</v>
      </c>
      <c r="C574" s="33">
        <f>ESTUDIANTES!C574</f>
        <v>0</v>
      </c>
      <c r="D574" s="99">
        <f>ESTUDIANTES!D574</f>
        <v>0</v>
      </c>
      <c r="E574" s="99"/>
      <c r="F574" s="99"/>
      <c r="G574" s="99"/>
      <c r="H574" s="34">
        <f>ESTUDIANTES!E574</f>
        <v>0</v>
      </c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</row>
    <row r="575" spans="1:260" s="5" customFormat="1" x14ac:dyDescent="0.35">
      <c r="A575" s="32">
        <v>571</v>
      </c>
      <c r="B575" s="33">
        <f>ESTUDIANTES!B575</f>
        <v>0</v>
      </c>
      <c r="C575" s="33">
        <f>ESTUDIANTES!C575</f>
        <v>0</v>
      </c>
      <c r="D575" s="99">
        <f>ESTUDIANTES!D575</f>
        <v>0</v>
      </c>
      <c r="E575" s="99"/>
      <c r="F575" s="99"/>
      <c r="G575" s="99"/>
      <c r="H575" s="34">
        <f>ESTUDIANTES!E575</f>
        <v>0</v>
      </c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</row>
    <row r="576" spans="1:260" s="5" customFormat="1" x14ac:dyDescent="0.35">
      <c r="A576" s="32">
        <v>572</v>
      </c>
      <c r="B576" s="33">
        <f>ESTUDIANTES!B576</f>
        <v>0</v>
      </c>
      <c r="C576" s="33">
        <f>ESTUDIANTES!C576</f>
        <v>0</v>
      </c>
      <c r="D576" s="99">
        <f>ESTUDIANTES!D576</f>
        <v>0</v>
      </c>
      <c r="E576" s="99"/>
      <c r="F576" s="99"/>
      <c r="G576" s="99"/>
      <c r="H576" s="34">
        <f>ESTUDIANTES!E576</f>
        <v>0</v>
      </c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</row>
    <row r="577" spans="1:260" s="5" customFormat="1" x14ac:dyDescent="0.35">
      <c r="A577" s="32">
        <v>573</v>
      </c>
      <c r="B577" s="33">
        <f>ESTUDIANTES!B577</f>
        <v>0</v>
      </c>
      <c r="C577" s="33">
        <f>ESTUDIANTES!C577</f>
        <v>0</v>
      </c>
      <c r="D577" s="99">
        <f>ESTUDIANTES!D577</f>
        <v>0</v>
      </c>
      <c r="E577" s="99"/>
      <c r="F577" s="99"/>
      <c r="G577" s="99"/>
      <c r="H577" s="34">
        <f>ESTUDIANTES!E577</f>
        <v>0</v>
      </c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</row>
    <row r="578" spans="1:260" s="5" customFormat="1" x14ac:dyDescent="0.35">
      <c r="A578" s="32">
        <v>574</v>
      </c>
      <c r="B578" s="33">
        <f>ESTUDIANTES!B578</f>
        <v>0</v>
      </c>
      <c r="C578" s="33">
        <f>ESTUDIANTES!C578</f>
        <v>0</v>
      </c>
      <c r="D578" s="99">
        <f>ESTUDIANTES!D578</f>
        <v>0</v>
      </c>
      <c r="E578" s="99"/>
      <c r="F578" s="99"/>
      <c r="G578" s="99"/>
      <c r="H578" s="34">
        <f>ESTUDIANTES!E578</f>
        <v>0</v>
      </c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</row>
    <row r="579" spans="1:260" s="5" customFormat="1" x14ac:dyDescent="0.35">
      <c r="A579" s="32">
        <v>575</v>
      </c>
      <c r="B579" s="33">
        <f>ESTUDIANTES!B579</f>
        <v>0</v>
      </c>
      <c r="C579" s="33">
        <f>ESTUDIANTES!C579</f>
        <v>0</v>
      </c>
      <c r="D579" s="99">
        <f>ESTUDIANTES!D579</f>
        <v>0</v>
      </c>
      <c r="E579" s="99"/>
      <c r="F579" s="99"/>
      <c r="G579" s="99"/>
      <c r="H579" s="34">
        <f>ESTUDIANTES!E579</f>
        <v>0</v>
      </c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</row>
    <row r="580" spans="1:260" s="5" customFormat="1" x14ac:dyDescent="0.35">
      <c r="A580" s="32">
        <v>576</v>
      </c>
      <c r="B580" s="33">
        <f>ESTUDIANTES!B580</f>
        <v>0</v>
      </c>
      <c r="C580" s="33">
        <f>ESTUDIANTES!C580</f>
        <v>0</v>
      </c>
      <c r="D580" s="99">
        <f>ESTUDIANTES!D580</f>
        <v>0</v>
      </c>
      <c r="E580" s="99"/>
      <c r="F580" s="99"/>
      <c r="G580" s="99"/>
      <c r="H580" s="34">
        <f>ESTUDIANTES!E580</f>
        <v>0</v>
      </c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</row>
    <row r="581" spans="1:260" s="5" customFormat="1" x14ac:dyDescent="0.35">
      <c r="A581" s="32">
        <v>577</v>
      </c>
      <c r="B581" s="33">
        <f>ESTUDIANTES!B581</f>
        <v>0</v>
      </c>
      <c r="C581" s="33">
        <f>ESTUDIANTES!C581</f>
        <v>0</v>
      </c>
      <c r="D581" s="99">
        <f>ESTUDIANTES!D581</f>
        <v>0</v>
      </c>
      <c r="E581" s="99"/>
      <c r="F581" s="99"/>
      <c r="G581" s="99"/>
      <c r="H581" s="34">
        <f>ESTUDIANTES!E581</f>
        <v>0</v>
      </c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</row>
    <row r="582" spans="1:260" s="5" customFormat="1" x14ac:dyDescent="0.35">
      <c r="A582" s="32">
        <v>578</v>
      </c>
      <c r="B582" s="33">
        <f>ESTUDIANTES!B582</f>
        <v>0</v>
      </c>
      <c r="C582" s="33">
        <f>ESTUDIANTES!C582</f>
        <v>0</v>
      </c>
      <c r="D582" s="99">
        <f>ESTUDIANTES!D582</f>
        <v>0</v>
      </c>
      <c r="E582" s="99"/>
      <c r="F582" s="99"/>
      <c r="G582" s="99"/>
      <c r="H582" s="34">
        <f>ESTUDIANTES!E582</f>
        <v>0</v>
      </c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</row>
    <row r="583" spans="1:260" s="5" customFormat="1" x14ac:dyDescent="0.35">
      <c r="A583" s="32">
        <v>579</v>
      </c>
      <c r="B583" s="33">
        <f>ESTUDIANTES!B583</f>
        <v>0</v>
      </c>
      <c r="C583" s="33">
        <f>ESTUDIANTES!C583</f>
        <v>0</v>
      </c>
      <c r="D583" s="99">
        <f>ESTUDIANTES!D583</f>
        <v>0</v>
      </c>
      <c r="E583" s="99"/>
      <c r="F583" s="99"/>
      <c r="G583" s="99"/>
      <c r="H583" s="34">
        <f>ESTUDIANTES!E583</f>
        <v>0</v>
      </c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</row>
    <row r="584" spans="1:260" s="5" customFormat="1" x14ac:dyDescent="0.35">
      <c r="A584" s="32">
        <v>580</v>
      </c>
      <c r="B584" s="33">
        <f>ESTUDIANTES!B584</f>
        <v>0</v>
      </c>
      <c r="C584" s="33">
        <f>ESTUDIANTES!C584</f>
        <v>0</v>
      </c>
      <c r="D584" s="99">
        <f>ESTUDIANTES!D584</f>
        <v>0</v>
      </c>
      <c r="E584" s="99"/>
      <c r="F584" s="99"/>
      <c r="G584" s="99"/>
      <c r="H584" s="34">
        <f>ESTUDIANTES!E584</f>
        <v>0</v>
      </c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</row>
    <row r="585" spans="1:260" s="5" customFormat="1" x14ac:dyDescent="0.35">
      <c r="A585" s="32">
        <v>581</v>
      </c>
      <c r="B585" s="33">
        <f>ESTUDIANTES!B585</f>
        <v>0</v>
      </c>
      <c r="C585" s="33">
        <f>ESTUDIANTES!C585</f>
        <v>0</v>
      </c>
      <c r="D585" s="99">
        <f>ESTUDIANTES!D585</f>
        <v>0</v>
      </c>
      <c r="E585" s="99"/>
      <c r="F585" s="99"/>
      <c r="G585" s="99"/>
      <c r="H585" s="34">
        <f>ESTUDIANTES!E585</f>
        <v>0</v>
      </c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</row>
    <row r="586" spans="1:260" s="5" customFormat="1" x14ac:dyDescent="0.35">
      <c r="A586" s="32">
        <v>582</v>
      </c>
      <c r="B586" s="33">
        <f>ESTUDIANTES!B586</f>
        <v>0</v>
      </c>
      <c r="C586" s="33">
        <f>ESTUDIANTES!C586</f>
        <v>0</v>
      </c>
      <c r="D586" s="99">
        <f>ESTUDIANTES!D586</f>
        <v>0</v>
      </c>
      <c r="E586" s="99"/>
      <c r="F586" s="99"/>
      <c r="G586" s="99"/>
      <c r="H586" s="34">
        <f>ESTUDIANTES!E586</f>
        <v>0</v>
      </c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</row>
    <row r="587" spans="1:260" s="5" customFormat="1" x14ac:dyDescent="0.35">
      <c r="A587" s="32">
        <v>583</v>
      </c>
      <c r="B587" s="33">
        <f>ESTUDIANTES!B587</f>
        <v>0</v>
      </c>
      <c r="C587" s="33">
        <f>ESTUDIANTES!C587</f>
        <v>0</v>
      </c>
      <c r="D587" s="99">
        <f>ESTUDIANTES!D587</f>
        <v>0</v>
      </c>
      <c r="E587" s="99"/>
      <c r="F587" s="99"/>
      <c r="G587" s="99"/>
      <c r="H587" s="34">
        <f>ESTUDIANTES!E587</f>
        <v>0</v>
      </c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</row>
    <row r="588" spans="1:260" s="5" customFormat="1" x14ac:dyDescent="0.35">
      <c r="A588" s="32">
        <v>584</v>
      </c>
      <c r="B588" s="33">
        <f>ESTUDIANTES!B588</f>
        <v>0</v>
      </c>
      <c r="C588" s="33">
        <f>ESTUDIANTES!C588</f>
        <v>0</v>
      </c>
      <c r="D588" s="99">
        <f>ESTUDIANTES!D588</f>
        <v>0</v>
      </c>
      <c r="E588" s="99"/>
      <c r="F588" s="99"/>
      <c r="G588" s="99"/>
      <c r="H588" s="34">
        <f>ESTUDIANTES!E588</f>
        <v>0</v>
      </c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</row>
    <row r="589" spans="1:260" s="5" customFormat="1" x14ac:dyDescent="0.35">
      <c r="A589" s="32">
        <v>585</v>
      </c>
      <c r="B589" s="33">
        <f>ESTUDIANTES!B589</f>
        <v>0</v>
      </c>
      <c r="C589" s="33">
        <f>ESTUDIANTES!C589</f>
        <v>0</v>
      </c>
      <c r="D589" s="99">
        <f>ESTUDIANTES!D589</f>
        <v>0</v>
      </c>
      <c r="E589" s="99"/>
      <c r="F589" s="99"/>
      <c r="G589" s="99"/>
      <c r="H589" s="34">
        <f>ESTUDIANTES!E589</f>
        <v>0</v>
      </c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</row>
    <row r="590" spans="1:260" s="5" customFormat="1" x14ac:dyDescent="0.35">
      <c r="A590" s="32">
        <v>586</v>
      </c>
      <c r="B590" s="33">
        <f>ESTUDIANTES!B590</f>
        <v>0</v>
      </c>
      <c r="C590" s="33">
        <f>ESTUDIANTES!C590</f>
        <v>0</v>
      </c>
      <c r="D590" s="99">
        <f>ESTUDIANTES!D590</f>
        <v>0</v>
      </c>
      <c r="E590" s="99"/>
      <c r="F590" s="99"/>
      <c r="G590" s="99"/>
      <c r="H590" s="34">
        <f>ESTUDIANTES!E590</f>
        <v>0</v>
      </c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</row>
    <row r="591" spans="1:260" s="5" customFormat="1" x14ac:dyDescent="0.35">
      <c r="A591" s="32">
        <v>587</v>
      </c>
      <c r="B591" s="33">
        <f>ESTUDIANTES!B591</f>
        <v>0</v>
      </c>
      <c r="C591" s="33">
        <f>ESTUDIANTES!C591</f>
        <v>0</v>
      </c>
      <c r="D591" s="99">
        <f>ESTUDIANTES!D591</f>
        <v>0</v>
      </c>
      <c r="E591" s="99"/>
      <c r="F591" s="99"/>
      <c r="G591" s="99"/>
      <c r="H591" s="34">
        <f>ESTUDIANTES!E591</f>
        <v>0</v>
      </c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</row>
    <row r="592" spans="1:260" s="5" customFormat="1" x14ac:dyDescent="0.35">
      <c r="A592" s="32">
        <v>588</v>
      </c>
      <c r="B592" s="33">
        <f>ESTUDIANTES!B592</f>
        <v>0</v>
      </c>
      <c r="C592" s="33">
        <f>ESTUDIANTES!C592</f>
        <v>0</v>
      </c>
      <c r="D592" s="99">
        <f>ESTUDIANTES!D592</f>
        <v>0</v>
      </c>
      <c r="E592" s="99"/>
      <c r="F592" s="99"/>
      <c r="G592" s="99"/>
      <c r="H592" s="34">
        <f>ESTUDIANTES!E592</f>
        <v>0</v>
      </c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</row>
    <row r="593" spans="1:260" s="5" customFormat="1" x14ac:dyDescent="0.35">
      <c r="A593" s="32">
        <v>589</v>
      </c>
      <c r="B593" s="33">
        <f>ESTUDIANTES!B593</f>
        <v>0</v>
      </c>
      <c r="C593" s="33">
        <f>ESTUDIANTES!C593</f>
        <v>0</v>
      </c>
      <c r="D593" s="99">
        <f>ESTUDIANTES!D593</f>
        <v>0</v>
      </c>
      <c r="E593" s="99"/>
      <c r="F593" s="99"/>
      <c r="G593" s="99"/>
      <c r="H593" s="34">
        <f>ESTUDIANTES!E593</f>
        <v>0</v>
      </c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</row>
    <row r="594" spans="1:260" s="5" customFormat="1" x14ac:dyDescent="0.35">
      <c r="A594" s="32">
        <v>590</v>
      </c>
      <c r="B594" s="33">
        <f>ESTUDIANTES!B594</f>
        <v>0</v>
      </c>
      <c r="C594" s="33">
        <f>ESTUDIANTES!C594</f>
        <v>0</v>
      </c>
      <c r="D594" s="99">
        <f>ESTUDIANTES!D594</f>
        <v>0</v>
      </c>
      <c r="E594" s="99"/>
      <c r="F594" s="99"/>
      <c r="G594" s="99"/>
      <c r="H594" s="34">
        <f>ESTUDIANTES!E594</f>
        <v>0</v>
      </c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</row>
    <row r="595" spans="1:260" s="5" customFormat="1" x14ac:dyDescent="0.35">
      <c r="A595" s="32">
        <v>591</v>
      </c>
      <c r="B595" s="33">
        <f>ESTUDIANTES!B595</f>
        <v>0</v>
      </c>
      <c r="C595" s="33">
        <f>ESTUDIANTES!C595</f>
        <v>0</v>
      </c>
      <c r="D595" s="99">
        <f>ESTUDIANTES!D595</f>
        <v>0</v>
      </c>
      <c r="E595" s="99"/>
      <c r="F595" s="99"/>
      <c r="G595" s="99"/>
      <c r="H595" s="34">
        <f>ESTUDIANTES!E595</f>
        <v>0</v>
      </c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</row>
    <row r="596" spans="1:260" s="5" customFormat="1" x14ac:dyDescent="0.35">
      <c r="A596" s="32">
        <v>592</v>
      </c>
      <c r="B596" s="33">
        <f>ESTUDIANTES!B596</f>
        <v>0</v>
      </c>
      <c r="C596" s="33">
        <f>ESTUDIANTES!C596</f>
        <v>0</v>
      </c>
      <c r="D596" s="99">
        <f>ESTUDIANTES!D596</f>
        <v>0</v>
      </c>
      <c r="E596" s="99"/>
      <c r="F596" s="99"/>
      <c r="G596" s="99"/>
      <c r="H596" s="34">
        <f>ESTUDIANTES!E596</f>
        <v>0</v>
      </c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</row>
    <row r="597" spans="1:260" s="5" customFormat="1" x14ac:dyDescent="0.35">
      <c r="A597" s="32">
        <v>593</v>
      </c>
      <c r="B597" s="33">
        <f>ESTUDIANTES!B597</f>
        <v>0</v>
      </c>
      <c r="C597" s="33">
        <f>ESTUDIANTES!C597</f>
        <v>0</v>
      </c>
      <c r="D597" s="99">
        <f>ESTUDIANTES!D597</f>
        <v>0</v>
      </c>
      <c r="E597" s="99"/>
      <c r="F597" s="99"/>
      <c r="G597" s="99"/>
      <c r="H597" s="34">
        <f>ESTUDIANTES!E597</f>
        <v>0</v>
      </c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</row>
    <row r="598" spans="1:260" s="5" customFormat="1" x14ac:dyDescent="0.35">
      <c r="A598" s="32">
        <v>594</v>
      </c>
      <c r="B598" s="33">
        <f>ESTUDIANTES!B598</f>
        <v>0</v>
      </c>
      <c r="C598" s="33">
        <f>ESTUDIANTES!C598</f>
        <v>0</v>
      </c>
      <c r="D598" s="99">
        <f>ESTUDIANTES!D598</f>
        <v>0</v>
      </c>
      <c r="E598" s="99"/>
      <c r="F598" s="99"/>
      <c r="G598" s="99"/>
      <c r="H598" s="34">
        <f>ESTUDIANTES!E598</f>
        <v>0</v>
      </c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</row>
    <row r="599" spans="1:260" s="5" customFormat="1" x14ac:dyDescent="0.35">
      <c r="A599" s="32">
        <v>595</v>
      </c>
      <c r="B599" s="33">
        <f>ESTUDIANTES!B599</f>
        <v>0</v>
      </c>
      <c r="C599" s="33">
        <f>ESTUDIANTES!C599</f>
        <v>0</v>
      </c>
      <c r="D599" s="99">
        <f>ESTUDIANTES!D599</f>
        <v>0</v>
      </c>
      <c r="E599" s="99"/>
      <c r="F599" s="99"/>
      <c r="G599" s="99"/>
      <c r="H599" s="34">
        <f>ESTUDIANTES!E599</f>
        <v>0</v>
      </c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</row>
    <row r="600" spans="1:260" s="5" customFormat="1" x14ac:dyDescent="0.35">
      <c r="A600" s="32">
        <v>596</v>
      </c>
      <c r="B600" s="33">
        <f>ESTUDIANTES!B600</f>
        <v>0</v>
      </c>
      <c r="C600" s="33">
        <f>ESTUDIANTES!C600</f>
        <v>0</v>
      </c>
      <c r="D600" s="99">
        <f>ESTUDIANTES!D600</f>
        <v>0</v>
      </c>
      <c r="E600" s="99"/>
      <c r="F600" s="99"/>
      <c r="G600" s="99"/>
      <c r="H600" s="34">
        <f>ESTUDIANTES!E600</f>
        <v>0</v>
      </c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</row>
    <row r="601" spans="1:260" s="5" customFormat="1" x14ac:dyDescent="0.35">
      <c r="A601" s="32">
        <v>597</v>
      </c>
      <c r="B601" s="33">
        <f>ESTUDIANTES!B601</f>
        <v>0</v>
      </c>
      <c r="C601" s="33">
        <f>ESTUDIANTES!C601</f>
        <v>0</v>
      </c>
      <c r="D601" s="99">
        <f>ESTUDIANTES!D601</f>
        <v>0</v>
      </c>
      <c r="E601" s="99"/>
      <c r="F601" s="99"/>
      <c r="G601" s="99"/>
      <c r="H601" s="34">
        <f>ESTUDIANTES!E601</f>
        <v>0</v>
      </c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</row>
    <row r="602" spans="1:260" s="5" customFormat="1" x14ac:dyDescent="0.35">
      <c r="A602" s="32">
        <v>598</v>
      </c>
      <c r="B602" s="33">
        <f>ESTUDIANTES!B602</f>
        <v>0</v>
      </c>
      <c r="C602" s="33">
        <f>ESTUDIANTES!C602</f>
        <v>0</v>
      </c>
      <c r="D602" s="99">
        <f>ESTUDIANTES!D602</f>
        <v>0</v>
      </c>
      <c r="E602" s="99"/>
      <c r="F602" s="99"/>
      <c r="G602" s="99"/>
      <c r="H602" s="34">
        <f>ESTUDIANTES!E602</f>
        <v>0</v>
      </c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</row>
    <row r="603" spans="1:260" s="5" customFormat="1" x14ac:dyDescent="0.35">
      <c r="A603" s="32">
        <v>599</v>
      </c>
      <c r="B603" s="33">
        <f>ESTUDIANTES!B603</f>
        <v>0</v>
      </c>
      <c r="C603" s="33">
        <f>ESTUDIANTES!C603</f>
        <v>0</v>
      </c>
      <c r="D603" s="99">
        <f>ESTUDIANTES!D603</f>
        <v>0</v>
      </c>
      <c r="E603" s="99"/>
      <c r="F603" s="99"/>
      <c r="G603" s="99"/>
      <c r="H603" s="34">
        <f>ESTUDIANTES!E603</f>
        <v>0</v>
      </c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</row>
    <row r="604" spans="1:260" s="5" customFormat="1" x14ac:dyDescent="0.35">
      <c r="A604" s="32">
        <v>600</v>
      </c>
      <c r="B604" s="33">
        <f>ESTUDIANTES!B604</f>
        <v>0</v>
      </c>
      <c r="C604" s="33">
        <f>ESTUDIANTES!C604</f>
        <v>0</v>
      </c>
      <c r="D604" s="99">
        <f>ESTUDIANTES!D604</f>
        <v>0</v>
      </c>
      <c r="E604" s="99"/>
      <c r="F604" s="99"/>
      <c r="G604" s="99"/>
      <c r="H604" s="34">
        <f>ESTUDIANTES!E604</f>
        <v>0</v>
      </c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</row>
    <row r="605" spans="1:260" s="5" customFormat="1" x14ac:dyDescent="0.35">
      <c r="A605" s="32">
        <v>601</v>
      </c>
      <c r="B605" s="33">
        <f>ESTUDIANTES!B605</f>
        <v>0</v>
      </c>
      <c r="C605" s="33">
        <f>ESTUDIANTES!C605</f>
        <v>0</v>
      </c>
      <c r="D605" s="99">
        <f>ESTUDIANTES!D605</f>
        <v>0</v>
      </c>
      <c r="E605" s="99"/>
      <c r="F605" s="99"/>
      <c r="G605" s="99"/>
      <c r="H605" s="34">
        <f>ESTUDIANTES!E605</f>
        <v>0</v>
      </c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</row>
    <row r="606" spans="1:260" s="5" customFormat="1" x14ac:dyDescent="0.35">
      <c r="A606" s="32">
        <v>602</v>
      </c>
      <c r="B606" s="33">
        <f>ESTUDIANTES!B606</f>
        <v>0</v>
      </c>
      <c r="C606" s="33">
        <f>ESTUDIANTES!C606</f>
        <v>0</v>
      </c>
      <c r="D606" s="99">
        <f>ESTUDIANTES!D606</f>
        <v>0</v>
      </c>
      <c r="E606" s="99"/>
      <c r="F606" s="99"/>
      <c r="G606" s="99"/>
      <c r="H606" s="34">
        <f>ESTUDIANTES!E606</f>
        <v>0</v>
      </c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</row>
    <row r="607" spans="1:260" s="5" customFormat="1" x14ac:dyDescent="0.35">
      <c r="A607" s="32">
        <v>603</v>
      </c>
      <c r="B607" s="33">
        <f>ESTUDIANTES!B607</f>
        <v>0</v>
      </c>
      <c r="C607" s="33">
        <f>ESTUDIANTES!C607</f>
        <v>0</v>
      </c>
      <c r="D607" s="99">
        <f>ESTUDIANTES!D607</f>
        <v>0</v>
      </c>
      <c r="E607" s="99"/>
      <c r="F607" s="99"/>
      <c r="G607" s="99"/>
      <c r="H607" s="34">
        <f>ESTUDIANTES!E607</f>
        <v>0</v>
      </c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</row>
    <row r="608" spans="1:260" s="5" customFormat="1" x14ac:dyDescent="0.35">
      <c r="A608" s="32">
        <v>604</v>
      </c>
      <c r="B608" s="33">
        <f>ESTUDIANTES!B608</f>
        <v>0</v>
      </c>
      <c r="C608" s="33">
        <f>ESTUDIANTES!C608</f>
        <v>0</v>
      </c>
      <c r="D608" s="99">
        <f>ESTUDIANTES!D608</f>
        <v>0</v>
      </c>
      <c r="E608" s="99"/>
      <c r="F608" s="99"/>
      <c r="G608" s="99"/>
      <c r="H608" s="34">
        <f>ESTUDIANTES!E608</f>
        <v>0</v>
      </c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</row>
    <row r="609" spans="1:260" s="5" customFormat="1" x14ac:dyDescent="0.35">
      <c r="A609" s="32">
        <v>605</v>
      </c>
      <c r="B609" s="33">
        <f>ESTUDIANTES!B609</f>
        <v>0</v>
      </c>
      <c r="C609" s="33">
        <f>ESTUDIANTES!C609</f>
        <v>0</v>
      </c>
      <c r="D609" s="99">
        <f>ESTUDIANTES!D609</f>
        <v>0</v>
      </c>
      <c r="E609" s="99"/>
      <c r="F609" s="99"/>
      <c r="G609" s="99"/>
      <c r="H609" s="34">
        <f>ESTUDIANTES!E609</f>
        <v>0</v>
      </c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</row>
    <row r="610" spans="1:260" s="5" customFormat="1" x14ac:dyDescent="0.35">
      <c r="A610" s="32">
        <v>606</v>
      </c>
      <c r="B610" s="33">
        <f>ESTUDIANTES!B610</f>
        <v>0</v>
      </c>
      <c r="C610" s="33">
        <f>ESTUDIANTES!C610</f>
        <v>0</v>
      </c>
      <c r="D610" s="99">
        <f>ESTUDIANTES!D610</f>
        <v>0</v>
      </c>
      <c r="E610" s="99"/>
      <c r="F610" s="99"/>
      <c r="G610" s="99"/>
      <c r="H610" s="34">
        <f>ESTUDIANTES!E610</f>
        <v>0</v>
      </c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</row>
    <row r="611" spans="1:260" s="5" customFormat="1" x14ac:dyDescent="0.35">
      <c r="A611" s="32">
        <v>607</v>
      </c>
      <c r="B611" s="33">
        <f>ESTUDIANTES!B611</f>
        <v>0</v>
      </c>
      <c r="C611" s="33">
        <f>ESTUDIANTES!C611</f>
        <v>0</v>
      </c>
      <c r="D611" s="99">
        <f>ESTUDIANTES!D611</f>
        <v>0</v>
      </c>
      <c r="E611" s="99"/>
      <c r="F611" s="99"/>
      <c r="G611" s="99"/>
      <c r="H611" s="34">
        <f>ESTUDIANTES!E611</f>
        <v>0</v>
      </c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</row>
    <row r="612" spans="1:260" s="5" customFormat="1" x14ac:dyDescent="0.35">
      <c r="A612" s="32">
        <v>608</v>
      </c>
      <c r="B612" s="33">
        <f>ESTUDIANTES!B612</f>
        <v>0</v>
      </c>
      <c r="C612" s="33">
        <f>ESTUDIANTES!C612</f>
        <v>0</v>
      </c>
      <c r="D612" s="99">
        <f>ESTUDIANTES!D612</f>
        <v>0</v>
      </c>
      <c r="E612" s="99"/>
      <c r="F612" s="99"/>
      <c r="G612" s="99"/>
      <c r="H612" s="34">
        <f>ESTUDIANTES!E612</f>
        <v>0</v>
      </c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</row>
    <row r="613" spans="1:260" s="5" customFormat="1" x14ac:dyDescent="0.35">
      <c r="A613" s="32">
        <v>609</v>
      </c>
      <c r="B613" s="33">
        <f>ESTUDIANTES!B613</f>
        <v>0</v>
      </c>
      <c r="C613" s="33">
        <f>ESTUDIANTES!C613</f>
        <v>0</v>
      </c>
      <c r="D613" s="99">
        <f>ESTUDIANTES!D613</f>
        <v>0</v>
      </c>
      <c r="E613" s="99"/>
      <c r="F613" s="99"/>
      <c r="G613" s="99"/>
      <c r="H613" s="34">
        <f>ESTUDIANTES!E613</f>
        <v>0</v>
      </c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</row>
    <row r="614" spans="1:260" s="5" customFormat="1" x14ac:dyDescent="0.35">
      <c r="A614" s="32">
        <v>610</v>
      </c>
      <c r="B614" s="33">
        <f>ESTUDIANTES!B614</f>
        <v>0</v>
      </c>
      <c r="C614" s="33">
        <f>ESTUDIANTES!C614</f>
        <v>0</v>
      </c>
      <c r="D614" s="99">
        <f>ESTUDIANTES!D614</f>
        <v>0</v>
      </c>
      <c r="E614" s="99"/>
      <c r="F614" s="99"/>
      <c r="G614" s="99"/>
      <c r="H614" s="34">
        <f>ESTUDIANTES!E614</f>
        <v>0</v>
      </c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</row>
    <row r="615" spans="1:260" s="5" customFormat="1" x14ac:dyDescent="0.35">
      <c r="A615" s="32">
        <v>611</v>
      </c>
      <c r="B615" s="33">
        <f>ESTUDIANTES!B615</f>
        <v>0</v>
      </c>
      <c r="C615" s="33">
        <f>ESTUDIANTES!C615</f>
        <v>0</v>
      </c>
      <c r="D615" s="99">
        <f>ESTUDIANTES!D615</f>
        <v>0</v>
      </c>
      <c r="E615" s="99"/>
      <c r="F615" s="99"/>
      <c r="G615" s="99"/>
      <c r="H615" s="34">
        <f>ESTUDIANTES!E615</f>
        <v>0</v>
      </c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</row>
    <row r="616" spans="1:260" s="5" customFormat="1" x14ac:dyDescent="0.35">
      <c r="A616" s="32">
        <v>612</v>
      </c>
      <c r="B616" s="33">
        <f>ESTUDIANTES!B616</f>
        <v>0</v>
      </c>
      <c r="C616" s="33">
        <f>ESTUDIANTES!C616</f>
        <v>0</v>
      </c>
      <c r="D616" s="99">
        <f>ESTUDIANTES!D616</f>
        <v>0</v>
      </c>
      <c r="E616" s="99"/>
      <c r="F616" s="99"/>
      <c r="G616" s="99"/>
      <c r="H616" s="34">
        <f>ESTUDIANTES!E616</f>
        <v>0</v>
      </c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</row>
    <row r="617" spans="1:260" s="5" customFormat="1" x14ac:dyDescent="0.35">
      <c r="A617" s="32">
        <v>613</v>
      </c>
      <c r="B617" s="33">
        <f>ESTUDIANTES!B617</f>
        <v>0</v>
      </c>
      <c r="C617" s="33">
        <f>ESTUDIANTES!C617</f>
        <v>0</v>
      </c>
      <c r="D617" s="99">
        <f>ESTUDIANTES!D617</f>
        <v>0</v>
      </c>
      <c r="E617" s="99"/>
      <c r="F617" s="99"/>
      <c r="G617" s="99"/>
      <c r="H617" s="34">
        <f>ESTUDIANTES!E617</f>
        <v>0</v>
      </c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</row>
    <row r="618" spans="1:260" s="5" customFormat="1" x14ac:dyDescent="0.35">
      <c r="A618" s="32">
        <v>614</v>
      </c>
      <c r="B618" s="33">
        <f>ESTUDIANTES!B618</f>
        <v>0</v>
      </c>
      <c r="C618" s="33">
        <f>ESTUDIANTES!C618</f>
        <v>0</v>
      </c>
      <c r="D618" s="99">
        <f>ESTUDIANTES!D618</f>
        <v>0</v>
      </c>
      <c r="E618" s="99"/>
      <c r="F618" s="99"/>
      <c r="G618" s="99"/>
      <c r="H618" s="34">
        <f>ESTUDIANTES!E618</f>
        <v>0</v>
      </c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</row>
    <row r="619" spans="1:260" s="5" customFormat="1" x14ac:dyDescent="0.35">
      <c r="A619" s="32">
        <v>615</v>
      </c>
      <c r="B619" s="33">
        <f>ESTUDIANTES!B619</f>
        <v>0</v>
      </c>
      <c r="C619" s="33">
        <f>ESTUDIANTES!C619</f>
        <v>0</v>
      </c>
      <c r="D619" s="99">
        <f>ESTUDIANTES!D619</f>
        <v>0</v>
      </c>
      <c r="E619" s="99"/>
      <c r="F619" s="99"/>
      <c r="G619" s="99"/>
      <c r="H619" s="34">
        <f>ESTUDIANTES!E619</f>
        <v>0</v>
      </c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</row>
    <row r="620" spans="1:260" s="5" customFormat="1" x14ac:dyDescent="0.35">
      <c r="A620" s="32">
        <v>616</v>
      </c>
      <c r="B620" s="33">
        <f>ESTUDIANTES!B620</f>
        <v>0</v>
      </c>
      <c r="C620" s="33">
        <f>ESTUDIANTES!C620</f>
        <v>0</v>
      </c>
      <c r="D620" s="99">
        <f>ESTUDIANTES!D620</f>
        <v>0</v>
      </c>
      <c r="E620" s="99"/>
      <c r="F620" s="99"/>
      <c r="G620" s="99"/>
      <c r="H620" s="34">
        <f>ESTUDIANTES!E620</f>
        <v>0</v>
      </c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</row>
    <row r="621" spans="1:260" s="5" customFormat="1" x14ac:dyDescent="0.35">
      <c r="A621" s="32">
        <v>617</v>
      </c>
      <c r="B621" s="33">
        <f>ESTUDIANTES!B621</f>
        <v>0</v>
      </c>
      <c r="C621" s="33">
        <f>ESTUDIANTES!C621</f>
        <v>0</v>
      </c>
      <c r="D621" s="99">
        <f>ESTUDIANTES!D621</f>
        <v>0</v>
      </c>
      <c r="E621" s="99"/>
      <c r="F621" s="99"/>
      <c r="G621" s="99"/>
      <c r="H621" s="34">
        <f>ESTUDIANTES!E621</f>
        <v>0</v>
      </c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</row>
    <row r="622" spans="1:260" s="5" customFormat="1" x14ac:dyDescent="0.35">
      <c r="A622" s="32">
        <v>618</v>
      </c>
      <c r="B622" s="33">
        <f>ESTUDIANTES!B622</f>
        <v>0</v>
      </c>
      <c r="C622" s="33">
        <f>ESTUDIANTES!C622</f>
        <v>0</v>
      </c>
      <c r="D622" s="99">
        <f>ESTUDIANTES!D622</f>
        <v>0</v>
      </c>
      <c r="E622" s="99"/>
      <c r="F622" s="99"/>
      <c r="G622" s="99"/>
      <c r="H622" s="34">
        <f>ESTUDIANTES!E622</f>
        <v>0</v>
      </c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</row>
    <row r="623" spans="1:260" s="5" customFormat="1" x14ac:dyDescent="0.35">
      <c r="A623" s="32">
        <v>619</v>
      </c>
      <c r="B623" s="33">
        <f>ESTUDIANTES!B623</f>
        <v>0</v>
      </c>
      <c r="C623" s="33">
        <f>ESTUDIANTES!C623</f>
        <v>0</v>
      </c>
      <c r="D623" s="99">
        <f>ESTUDIANTES!D623</f>
        <v>0</v>
      </c>
      <c r="E623" s="99"/>
      <c r="F623" s="99"/>
      <c r="G623" s="99"/>
      <c r="H623" s="34">
        <f>ESTUDIANTES!E623</f>
        <v>0</v>
      </c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</row>
    <row r="624" spans="1:260" s="5" customFormat="1" x14ac:dyDescent="0.35">
      <c r="A624" s="32">
        <v>620</v>
      </c>
      <c r="B624" s="33">
        <f>ESTUDIANTES!B624</f>
        <v>0</v>
      </c>
      <c r="C624" s="33">
        <f>ESTUDIANTES!C624</f>
        <v>0</v>
      </c>
      <c r="D624" s="99">
        <f>ESTUDIANTES!D624</f>
        <v>0</v>
      </c>
      <c r="E624" s="99"/>
      <c r="F624" s="99"/>
      <c r="G624" s="99"/>
      <c r="H624" s="34">
        <f>ESTUDIANTES!E624</f>
        <v>0</v>
      </c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</row>
    <row r="625" spans="1:260" s="5" customFormat="1" x14ac:dyDescent="0.35">
      <c r="A625" s="32">
        <v>621</v>
      </c>
      <c r="B625" s="33">
        <f>ESTUDIANTES!B625</f>
        <v>0</v>
      </c>
      <c r="C625" s="33">
        <f>ESTUDIANTES!C625</f>
        <v>0</v>
      </c>
      <c r="D625" s="99">
        <f>ESTUDIANTES!D625</f>
        <v>0</v>
      </c>
      <c r="E625" s="99"/>
      <c r="F625" s="99"/>
      <c r="G625" s="99"/>
      <c r="H625" s="34">
        <f>ESTUDIANTES!E625</f>
        <v>0</v>
      </c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</row>
    <row r="626" spans="1:260" s="5" customFormat="1" x14ac:dyDescent="0.35">
      <c r="A626" s="32">
        <v>622</v>
      </c>
      <c r="B626" s="33">
        <f>ESTUDIANTES!B626</f>
        <v>0</v>
      </c>
      <c r="C626" s="33">
        <f>ESTUDIANTES!C626</f>
        <v>0</v>
      </c>
      <c r="D626" s="99">
        <f>ESTUDIANTES!D626</f>
        <v>0</v>
      </c>
      <c r="E626" s="99"/>
      <c r="F626" s="99"/>
      <c r="G626" s="99"/>
      <c r="H626" s="34">
        <f>ESTUDIANTES!E626</f>
        <v>0</v>
      </c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</row>
    <row r="627" spans="1:260" s="5" customFormat="1" x14ac:dyDescent="0.35">
      <c r="A627" s="32">
        <v>623</v>
      </c>
      <c r="B627" s="33">
        <f>ESTUDIANTES!B627</f>
        <v>0</v>
      </c>
      <c r="C627" s="33">
        <f>ESTUDIANTES!C627</f>
        <v>0</v>
      </c>
      <c r="D627" s="99">
        <f>ESTUDIANTES!D627</f>
        <v>0</v>
      </c>
      <c r="E627" s="99"/>
      <c r="F627" s="99"/>
      <c r="G627" s="99"/>
      <c r="H627" s="34">
        <f>ESTUDIANTES!E627</f>
        <v>0</v>
      </c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</row>
    <row r="628" spans="1:260" s="5" customFormat="1" x14ac:dyDescent="0.35">
      <c r="A628" s="32">
        <v>624</v>
      </c>
      <c r="B628" s="33">
        <f>ESTUDIANTES!B628</f>
        <v>0</v>
      </c>
      <c r="C628" s="33">
        <f>ESTUDIANTES!C628</f>
        <v>0</v>
      </c>
      <c r="D628" s="99">
        <f>ESTUDIANTES!D628</f>
        <v>0</v>
      </c>
      <c r="E628" s="99"/>
      <c r="F628" s="99"/>
      <c r="G628" s="99"/>
      <c r="H628" s="34">
        <f>ESTUDIANTES!E628</f>
        <v>0</v>
      </c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</row>
    <row r="629" spans="1:260" s="5" customFormat="1" x14ac:dyDescent="0.35">
      <c r="A629" s="32">
        <v>625</v>
      </c>
      <c r="B629" s="33">
        <f>ESTUDIANTES!B629</f>
        <v>0</v>
      </c>
      <c r="C629" s="33">
        <f>ESTUDIANTES!C629</f>
        <v>0</v>
      </c>
      <c r="D629" s="99">
        <f>ESTUDIANTES!D629</f>
        <v>0</v>
      </c>
      <c r="E629" s="99"/>
      <c r="F629" s="99"/>
      <c r="G629" s="99"/>
      <c r="H629" s="34">
        <f>ESTUDIANTES!E629</f>
        <v>0</v>
      </c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</row>
    <row r="630" spans="1:260" s="5" customFormat="1" x14ac:dyDescent="0.35">
      <c r="A630" s="32">
        <v>626</v>
      </c>
      <c r="B630" s="33">
        <f>ESTUDIANTES!B630</f>
        <v>0</v>
      </c>
      <c r="C630" s="33">
        <f>ESTUDIANTES!C630</f>
        <v>0</v>
      </c>
      <c r="D630" s="99">
        <f>ESTUDIANTES!D630</f>
        <v>0</v>
      </c>
      <c r="E630" s="99"/>
      <c r="F630" s="99"/>
      <c r="G630" s="99"/>
      <c r="H630" s="34">
        <f>ESTUDIANTES!E630</f>
        <v>0</v>
      </c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</row>
    <row r="631" spans="1:260" s="5" customFormat="1" x14ac:dyDescent="0.35">
      <c r="A631" s="32">
        <v>627</v>
      </c>
      <c r="B631" s="33">
        <f>ESTUDIANTES!B631</f>
        <v>0</v>
      </c>
      <c r="C631" s="33">
        <f>ESTUDIANTES!C631</f>
        <v>0</v>
      </c>
      <c r="D631" s="99">
        <f>ESTUDIANTES!D631</f>
        <v>0</v>
      </c>
      <c r="E631" s="99"/>
      <c r="F631" s="99"/>
      <c r="G631" s="99"/>
      <c r="H631" s="34">
        <f>ESTUDIANTES!E631</f>
        <v>0</v>
      </c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</row>
    <row r="632" spans="1:260" s="5" customFormat="1" x14ac:dyDescent="0.35">
      <c r="A632" s="32">
        <v>628</v>
      </c>
      <c r="B632" s="33">
        <f>ESTUDIANTES!B632</f>
        <v>0</v>
      </c>
      <c r="C632" s="33">
        <f>ESTUDIANTES!C632</f>
        <v>0</v>
      </c>
      <c r="D632" s="99">
        <f>ESTUDIANTES!D632</f>
        <v>0</v>
      </c>
      <c r="E632" s="99"/>
      <c r="F632" s="99"/>
      <c r="G632" s="99"/>
      <c r="H632" s="34">
        <f>ESTUDIANTES!E632</f>
        <v>0</v>
      </c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</row>
    <row r="633" spans="1:260" s="5" customFormat="1" x14ac:dyDescent="0.35">
      <c r="A633" s="32">
        <v>629</v>
      </c>
      <c r="B633" s="33">
        <f>ESTUDIANTES!B633</f>
        <v>0</v>
      </c>
      <c r="C633" s="33">
        <f>ESTUDIANTES!C633</f>
        <v>0</v>
      </c>
      <c r="D633" s="99">
        <f>ESTUDIANTES!D633</f>
        <v>0</v>
      </c>
      <c r="E633" s="99"/>
      <c r="F633" s="99"/>
      <c r="G633" s="99"/>
      <c r="H633" s="34">
        <f>ESTUDIANTES!E633</f>
        <v>0</v>
      </c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</row>
    <row r="634" spans="1:260" s="5" customFormat="1" x14ac:dyDescent="0.35">
      <c r="A634" s="32">
        <v>630</v>
      </c>
      <c r="B634" s="33">
        <f>ESTUDIANTES!B634</f>
        <v>0</v>
      </c>
      <c r="C634" s="33">
        <f>ESTUDIANTES!C634</f>
        <v>0</v>
      </c>
      <c r="D634" s="99">
        <f>ESTUDIANTES!D634</f>
        <v>0</v>
      </c>
      <c r="E634" s="99"/>
      <c r="F634" s="99"/>
      <c r="G634" s="99"/>
      <c r="H634" s="34">
        <f>ESTUDIANTES!E634</f>
        <v>0</v>
      </c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</row>
    <row r="635" spans="1:260" s="5" customFormat="1" x14ac:dyDescent="0.35">
      <c r="A635" s="32">
        <v>631</v>
      </c>
      <c r="B635" s="33">
        <f>ESTUDIANTES!B635</f>
        <v>0</v>
      </c>
      <c r="C635" s="33">
        <f>ESTUDIANTES!C635</f>
        <v>0</v>
      </c>
      <c r="D635" s="99">
        <f>ESTUDIANTES!D635</f>
        <v>0</v>
      </c>
      <c r="E635" s="99"/>
      <c r="F635" s="99"/>
      <c r="G635" s="99"/>
      <c r="H635" s="34">
        <f>ESTUDIANTES!E635</f>
        <v>0</v>
      </c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</row>
    <row r="636" spans="1:260" s="5" customFormat="1" x14ac:dyDescent="0.35">
      <c r="A636" s="32">
        <v>632</v>
      </c>
      <c r="B636" s="33">
        <f>ESTUDIANTES!B636</f>
        <v>0</v>
      </c>
      <c r="C636" s="33">
        <f>ESTUDIANTES!C636</f>
        <v>0</v>
      </c>
      <c r="D636" s="99">
        <f>ESTUDIANTES!D636</f>
        <v>0</v>
      </c>
      <c r="E636" s="99"/>
      <c r="F636" s="99"/>
      <c r="G636" s="99"/>
      <c r="H636" s="34">
        <f>ESTUDIANTES!E636</f>
        <v>0</v>
      </c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</row>
    <row r="637" spans="1:260" s="5" customFormat="1" x14ac:dyDescent="0.35">
      <c r="A637" s="32">
        <v>633</v>
      </c>
      <c r="B637" s="33">
        <f>ESTUDIANTES!B637</f>
        <v>0</v>
      </c>
      <c r="C637" s="33">
        <f>ESTUDIANTES!C637</f>
        <v>0</v>
      </c>
      <c r="D637" s="99">
        <f>ESTUDIANTES!D637</f>
        <v>0</v>
      </c>
      <c r="E637" s="99"/>
      <c r="F637" s="99"/>
      <c r="G637" s="99"/>
      <c r="H637" s="34">
        <f>ESTUDIANTES!E637</f>
        <v>0</v>
      </c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</row>
    <row r="638" spans="1:260" s="5" customFormat="1" x14ac:dyDescent="0.35">
      <c r="A638" s="32">
        <v>634</v>
      </c>
      <c r="B638" s="33">
        <f>ESTUDIANTES!B638</f>
        <v>0</v>
      </c>
      <c r="C638" s="33">
        <f>ESTUDIANTES!C638</f>
        <v>0</v>
      </c>
      <c r="D638" s="99">
        <f>ESTUDIANTES!D638</f>
        <v>0</v>
      </c>
      <c r="E638" s="99"/>
      <c r="F638" s="99"/>
      <c r="G638" s="99"/>
      <c r="H638" s="34">
        <f>ESTUDIANTES!E638</f>
        <v>0</v>
      </c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</row>
    <row r="639" spans="1:260" s="5" customFormat="1" x14ac:dyDescent="0.35">
      <c r="A639" s="32">
        <v>635</v>
      </c>
      <c r="B639" s="33">
        <f>ESTUDIANTES!B639</f>
        <v>0</v>
      </c>
      <c r="C639" s="33">
        <f>ESTUDIANTES!C639</f>
        <v>0</v>
      </c>
      <c r="D639" s="99">
        <f>ESTUDIANTES!D639</f>
        <v>0</v>
      </c>
      <c r="E639" s="99"/>
      <c r="F639" s="99"/>
      <c r="G639" s="99"/>
      <c r="H639" s="34">
        <f>ESTUDIANTES!E639</f>
        <v>0</v>
      </c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</row>
    <row r="640" spans="1:260" s="5" customFormat="1" x14ac:dyDescent="0.35">
      <c r="A640" s="32">
        <v>636</v>
      </c>
      <c r="B640" s="33">
        <f>ESTUDIANTES!B640</f>
        <v>0</v>
      </c>
      <c r="C640" s="33">
        <f>ESTUDIANTES!C640</f>
        <v>0</v>
      </c>
      <c r="D640" s="99">
        <f>ESTUDIANTES!D640</f>
        <v>0</v>
      </c>
      <c r="E640" s="99"/>
      <c r="F640" s="99"/>
      <c r="G640" s="99"/>
      <c r="H640" s="34">
        <f>ESTUDIANTES!E640</f>
        <v>0</v>
      </c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</row>
    <row r="641" spans="1:260" s="5" customFormat="1" x14ac:dyDescent="0.35">
      <c r="A641" s="32">
        <v>637</v>
      </c>
      <c r="B641" s="33">
        <f>ESTUDIANTES!B641</f>
        <v>0</v>
      </c>
      <c r="C641" s="33">
        <f>ESTUDIANTES!C641</f>
        <v>0</v>
      </c>
      <c r="D641" s="99">
        <f>ESTUDIANTES!D641</f>
        <v>0</v>
      </c>
      <c r="E641" s="99"/>
      <c r="F641" s="99"/>
      <c r="G641" s="99"/>
      <c r="H641" s="34">
        <f>ESTUDIANTES!E641</f>
        <v>0</v>
      </c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</row>
    <row r="642" spans="1:260" s="5" customFormat="1" x14ac:dyDescent="0.35">
      <c r="A642" s="32">
        <v>638</v>
      </c>
      <c r="B642" s="33">
        <f>ESTUDIANTES!B642</f>
        <v>0</v>
      </c>
      <c r="C642" s="33">
        <f>ESTUDIANTES!C642</f>
        <v>0</v>
      </c>
      <c r="D642" s="99">
        <f>ESTUDIANTES!D642</f>
        <v>0</v>
      </c>
      <c r="E642" s="99"/>
      <c r="F642" s="99"/>
      <c r="G642" s="99"/>
      <c r="H642" s="34">
        <f>ESTUDIANTES!E642</f>
        <v>0</v>
      </c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</row>
    <row r="643" spans="1:260" s="5" customFormat="1" x14ac:dyDescent="0.35">
      <c r="A643" s="32">
        <v>639</v>
      </c>
      <c r="B643" s="33">
        <f>ESTUDIANTES!B643</f>
        <v>0</v>
      </c>
      <c r="C643" s="33">
        <f>ESTUDIANTES!C643</f>
        <v>0</v>
      </c>
      <c r="D643" s="99">
        <f>ESTUDIANTES!D643</f>
        <v>0</v>
      </c>
      <c r="E643" s="99"/>
      <c r="F643" s="99"/>
      <c r="G643" s="99"/>
      <c r="H643" s="34">
        <f>ESTUDIANTES!E643</f>
        <v>0</v>
      </c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</row>
    <row r="644" spans="1:260" s="5" customFormat="1" x14ac:dyDescent="0.35">
      <c r="A644" s="32">
        <v>640</v>
      </c>
      <c r="B644" s="33">
        <f>ESTUDIANTES!B644</f>
        <v>0</v>
      </c>
      <c r="C644" s="33">
        <f>ESTUDIANTES!C644</f>
        <v>0</v>
      </c>
      <c r="D644" s="99">
        <f>ESTUDIANTES!D644</f>
        <v>0</v>
      </c>
      <c r="E644" s="99"/>
      <c r="F644" s="99"/>
      <c r="G644" s="99"/>
      <c r="H644" s="34">
        <f>ESTUDIANTES!E644</f>
        <v>0</v>
      </c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</row>
    <row r="645" spans="1:260" s="5" customFormat="1" x14ac:dyDescent="0.35">
      <c r="A645" s="32">
        <v>641</v>
      </c>
      <c r="B645" s="33">
        <f>ESTUDIANTES!B645</f>
        <v>0</v>
      </c>
      <c r="C645" s="33">
        <f>ESTUDIANTES!C645</f>
        <v>0</v>
      </c>
      <c r="D645" s="99">
        <f>ESTUDIANTES!D645</f>
        <v>0</v>
      </c>
      <c r="E645" s="99"/>
      <c r="F645" s="99"/>
      <c r="G645" s="99"/>
      <c r="H645" s="34">
        <f>ESTUDIANTES!E645</f>
        <v>0</v>
      </c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</row>
    <row r="646" spans="1:260" s="5" customFormat="1" x14ac:dyDescent="0.35">
      <c r="A646" s="32">
        <v>642</v>
      </c>
      <c r="B646" s="33">
        <f>ESTUDIANTES!B646</f>
        <v>0</v>
      </c>
      <c r="C646" s="33">
        <f>ESTUDIANTES!C646</f>
        <v>0</v>
      </c>
      <c r="D646" s="99">
        <f>ESTUDIANTES!D646</f>
        <v>0</v>
      </c>
      <c r="E646" s="99"/>
      <c r="F646" s="99"/>
      <c r="G646" s="99"/>
      <c r="H646" s="34">
        <f>ESTUDIANTES!E646</f>
        <v>0</v>
      </c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</row>
    <row r="647" spans="1:260" s="5" customFormat="1" x14ac:dyDescent="0.35">
      <c r="A647" s="32">
        <v>643</v>
      </c>
      <c r="B647" s="33">
        <f>ESTUDIANTES!B647</f>
        <v>0</v>
      </c>
      <c r="C647" s="33">
        <f>ESTUDIANTES!C647</f>
        <v>0</v>
      </c>
      <c r="D647" s="99">
        <f>ESTUDIANTES!D647</f>
        <v>0</v>
      </c>
      <c r="E647" s="99"/>
      <c r="F647" s="99"/>
      <c r="G647" s="99"/>
      <c r="H647" s="34">
        <f>ESTUDIANTES!E647</f>
        <v>0</v>
      </c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</row>
    <row r="648" spans="1:260" s="5" customFormat="1" x14ac:dyDescent="0.35">
      <c r="A648" s="32">
        <v>644</v>
      </c>
      <c r="B648" s="33">
        <f>ESTUDIANTES!B648</f>
        <v>0</v>
      </c>
      <c r="C648" s="33">
        <f>ESTUDIANTES!C648</f>
        <v>0</v>
      </c>
      <c r="D648" s="99">
        <f>ESTUDIANTES!D648</f>
        <v>0</v>
      </c>
      <c r="E648" s="99"/>
      <c r="F648" s="99"/>
      <c r="G648" s="99"/>
      <c r="H648" s="34">
        <f>ESTUDIANTES!E648</f>
        <v>0</v>
      </c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</row>
    <row r="649" spans="1:260" s="5" customFormat="1" x14ac:dyDescent="0.35">
      <c r="A649" s="32">
        <v>645</v>
      </c>
      <c r="B649" s="33">
        <f>ESTUDIANTES!B649</f>
        <v>0</v>
      </c>
      <c r="C649" s="33">
        <f>ESTUDIANTES!C649</f>
        <v>0</v>
      </c>
      <c r="D649" s="99">
        <f>ESTUDIANTES!D649</f>
        <v>0</v>
      </c>
      <c r="E649" s="99"/>
      <c r="F649" s="99"/>
      <c r="G649" s="99"/>
      <c r="H649" s="34">
        <f>ESTUDIANTES!E649</f>
        <v>0</v>
      </c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</row>
    <row r="650" spans="1:260" s="5" customFormat="1" x14ac:dyDescent="0.35">
      <c r="A650" s="32">
        <v>646</v>
      </c>
      <c r="B650" s="33">
        <f>ESTUDIANTES!B650</f>
        <v>0</v>
      </c>
      <c r="C650" s="33">
        <f>ESTUDIANTES!C650</f>
        <v>0</v>
      </c>
      <c r="D650" s="99">
        <f>ESTUDIANTES!D650</f>
        <v>0</v>
      </c>
      <c r="E650" s="99"/>
      <c r="F650" s="99"/>
      <c r="G650" s="99"/>
      <c r="H650" s="34">
        <f>ESTUDIANTES!E650</f>
        <v>0</v>
      </c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</row>
    <row r="651" spans="1:260" s="5" customFormat="1" x14ac:dyDescent="0.35">
      <c r="A651" s="32">
        <v>647</v>
      </c>
      <c r="B651" s="33">
        <f>ESTUDIANTES!B651</f>
        <v>0</v>
      </c>
      <c r="C651" s="33">
        <f>ESTUDIANTES!C651</f>
        <v>0</v>
      </c>
      <c r="D651" s="99">
        <f>ESTUDIANTES!D651</f>
        <v>0</v>
      </c>
      <c r="E651" s="99"/>
      <c r="F651" s="99"/>
      <c r="G651" s="99"/>
      <c r="H651" s="34">
        <f>ESTUDIANTES!E651</f>
        <v>0</v>
      </c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</row>
    <row r="652" spans="1:260" s="5" customFormat="1" x14ac:dyDescent="0.35">
      <c r="A652" s="32">
        <v>648</v>
      </c>
      <c r="B652" s="33">
        <f>ESTUDIANTES!B652</f>
        <v>0</v>
      </c>
      <c r="C652" s="33">
        <f>ESTUDIANTES!C652</f>
        <v>0</v>
      </c>
      <c r="D652" s="99">
        <f>ESTUDIANTES!D652</f>
        <v>0</v>
      </c>
      <c r="E652" s="99"/>
      <c r="F652" s="99"/>
      <c r="G652" s="99"/>
      <c r="H652" s="34">
        <f>ESTUDIANTES!E652</f>
        <v>0</v>
      </c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</row>
    <row r="653" spans="1:260" s="5" customFormat="1" x14ac:dyDescent="0.35">
      <c r="A653" s="32">
        <v>649</v>
      </c>
      <c r="B653" s="33">
        <f>ESTUDIANTES!B653</f>
        <v>0</v>
      </c>
      <c r="C653" s="33">
        <f>ESTUDIANTES!C653</f>
        <v>0</v>
      </c>
      <c r="D653" s="99">
        <f>ESTUDIANTES!D653</f>
        <v>0</v>
      </c>
      <c r="E653" s="99"/>
      <c r="F653" s="99"/>
      <c r="G653" s="99"/>
      <c r="H653" s="34">
        <f>ESTUDIANTES!E653</f>
        <v>0</v>
      </c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</row>
    <row r="654" spans="1:260" s="5" customFormat="1" x14ac:dyDescent="0.35">
      <c r="A654" s="32">
        <v>650</v>
      </c>
      <c r="B654" s="33">
        <f>ESTUDIANTES!B654</f>
        <v>0</v>
      </c>
      <c r="C654" s="33">
        <f>ESTUDIANTES!C654</f>
        <v>0</v>
      </c>
      <c r="D654" s="99">
        <f>ESTUDIANTES!D654</f>
        <v>0</v>
      </c>
      <c r="E654" s="99"/>
      <c r="F654" s="99"/>
      <c r="G654" s="99"/>
      <c r="H654" s="34">
        <f>ESTUDIANTES!E654</f>
        <v>0</v>
      </c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</row>
    <row r="655" spans="1:260" s="5" customFormat="1" x14ac:dyDescent="0.35">
      <c r="A655" s="32">
        <v>651</v>
      </c>
      <c r="B655" s="33">
        <f>ESTUDIANTES!B655</f>
        <v>0</v>
      </c>
      <c r="C655" s="33">
        <f>ESTUDIANTES!C655</f>
        <v>0</v>
      </c>
      <c r="D655" s="99">
        <f>ESTUDIANTES!D655</f>
        <v>0</v>
      </c>
      <c r="E655" s="99"/>
      <c r="F655" s="99"/>
      <c r="G655" s="99"/>
      <c r="H655" s="34">
        <f>ESTUDIANTES!E655</f>
        <v>0</v>
      </c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</row>
    <row r="656" spans="1:260" s="5" customFormat="1" x14ac:dyDescent="0.35">
      <c r="A656" s="32">
        <v>652</v>
      </c>
      <c r="B656" s="33">
        <f>ESTUDIANTES!B656</f>
        <v>0</v>
      </c>
      <c r="C656" s="33">
        <f>ESTUDIANTES!C656</f>
        <v>0</v>
      </c>
      <c r="D656" s="99">
        <f>ESTUDIANTES!D656</f>
        <v>0</v>
      </c>
      <c r="E656" s="99"/>
      <c r="F656" s="99"/>
      <c r="G656" s="99"/>
      <c r="H656" s="34">
        <f>ESTUDIANTES!E656</f>
        <v>0</v>
      </c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</row>
    <row r="657" spans="1:260" s="5" customFormat="1" x14ac:dyDescent="0.35">
      <c r="A657" s="32">
        <v>653</v>
      </c>
      <c r="B657" s="33">
        <f>ESTUDIANTES!B657</f>
        <v>0</v>
      </c>
      <c r="C657" s="33">
        <f>ESTUDIANTES!C657</f>
        <v>0</v>
      </c>
      <c r="D657" s="99">
        <f>ESTUDIANTES!D657</f>
        <v>0</v>
      </c>
      <c r="E657" s="99"/>
      <c r="F657" s="99"/>
      <c r="G657" s="99"/>
      <c r="H657" s="34">
        <f>ESTUDIANTES!E657</f>
        <v>0</v>
      </c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</row>
    <row r="658" spans="1:260" s="5" customFormat="1" x14ac:dyDescent="0.35">
      <c r="A658" s="32">
        <v>654</v>
      </c>
      <c r="B658" s="33">
        <f>ESTUDIANTES!B658</f>
        <v>0</v>
      </c>
      <c r="C658" s="33">
        <f>ESTUDIANTES!C658</f>
        <v>0</v>
      </c>
      <c r="D658" s="99">
        <f>ESTUDIANTES!D658</f>
        <v>0</v>
      </c>
      <c r="E658" s="99"/>
      <c r="F658" s="99"/>
      <c r="G658" s="99"/>
      <c r="H658" s="34">
        <f>ESTUDIANTES!E658</f>
        <v>0</v>
      </c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</row>
    <row r="659" spans="1:260" s="5" customFormat="1" x14ac:dyDescent="0.35">
      <c r="A659" s="32">
        <v>655</v>
      </c>
      <c r="B659" s="33">
        <f>ESTUDIANTES!B659</f>
        <v>0</v>
      </c>
      <c r="C659" s="33">
        <f>ESTUDIANTES!C659</f>
        <v>0</v>
      </c>
      <c r="D659" s="99">
        <f>ESTUDIANTES!D659</f>
        <v>0</v>
      </c>
      <c r="E659" s="99"/>
      <c r="F659" s="99"/>
      <c r="G659" s="99"/>
      <c r="H659" s="34">
        <f>ESTUDIANTES!E659</f>
        <v>0</v>
      </c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</row>
    <row r="660" spans="1:260" s="5" customFormat="1" x14ac:dyDescent="0.35">
      <c r="A660" s="32">
        <v>656</v>
      </c>
      <c r="B660" s="33">
        <f>ESTUDIANTES!B660</f>
        <v>0</v>
      </c>
      <c r="C660" s="33">
        <f>ESTUDIANTES!C660</f>
        <v>0</v>
      </c>
      <c r="D660" s="99">
        <f>ESTUDIANTES!D660</f>
        <v>0</v>
      </c>
      <c r="E660" s="99"/>
      <c r="F660" s="99"/>
      <c r="G660" s="99"/>
      <c r="H660" s="34">
        <f>ESTUDIANTES!E660</f>
        <v>0</v>
      </c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</row>
    <row r="661" spans="1:260" s="5" customFormat="1" x14ac:dyDescent="0.35">
      <c r="A661" s="32">
        <v>657</v>
      </c>
      <c r="B661" s="33">
        <f>ESTUDIANTES!B661</f>
        <v>0</v>
      </c>
      <c r="C661" s="33">
        <f>ESTUDIANTES!C661</f>
        <v>0</v>
      </c>
      <c r="D661" s="99">
        <f>ESTUDIANTES!D661</f>
        <v>0</v>
      </c>
      <c r="E661" s="99"/>
      <c r="F661" s="99"/>
      <c r="G661" s="99"/>
      <c r="H661" s="34">
        <f>ESTUDIANTES!E661</f>
        <v>0</v>
      </c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</row>
    <row r="662" spans="1:260" s="5" customFormat="1" x14ac:dyDescent="0.35">
      <c r="A662" s="32">
        <v>658</v>
      </c>
      <c r="B662" s="33">
        <f>ESTUDIANTES!B662</f>
        <v>0</v>
      </c>
      <c r="C662" s="33">
        <f>ESTUDIANTES!C662</f>
        <v>0</v>
      </c>
      <c r="D662" s="99">
        <f>ESTUDIANTES!D662</f>
        <v>0</v>
      </c>
      <c r="E662" s="99"/>
      <c r="F662" s="99"/>
      <c r="G662" s="99"/>
      <c r="H662" s="34">
        <f>ESTUDIANTES!E662</f>
        <v>0</v>
      </c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</row>
    <row r="663" spans="1:260" s="5" customFormat="1" x14ac:dyDescent="0.35">
      <c r="A663" s="32">
        <v>659</v>
      </c>
      <c r="B663" s="33">
        <f>ESTUDIANTES!B663</f>
        <v>0</v>
      </c>
      <c r="C663" s="33">
        <f>ESTUDIANTES!C663</f>
        <v>0</v>
      </c>
      <c r="D663" s="99">
        <f>ESTUDIANTES!D663</f>
        <v>0</v>
      </c>
      <c r="E663" s="99"/>
      <c r="F663" s="99"/>
      <c r="G663" s="99"/>
      <c r="H663" s="34">
        <f>ESTUDIANTES!E663</f>
        <v>0</v>
      </c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</row>
    <row r="664" spans="1:260" s="5" customFormat="1" x14ac:dyDescent="0.35">
      <c r="A664" s="32">
        <v>660</v>
      </c>
      <c r="B664" s="33">
        <f>ESTUDIANTES!B664</f>
        <v>0</v>
      </c>
      <c r="C664" s="33">
        <f>ESTUDIANTES!C664</f>
        <v>0</v>
      </c>
      <c r="D664" s="99">
        <f>ESTUDIANTES!D664</f>
        <v>0</v>
      </c>
      <c r="E664" s="99"/>
      <c r="F664" s="99"/>
      <c r="G664" s="99"/>
      <c r="H664" s="34">
        <f>ESTUDIANTES!E664</f>
        <v>0</v>
      </c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</row>
    <row r="665" spans="1:260" s="5" customFormat="1" x14ac:dyDescent="0.35">
      <c r="A665" s="32">
        <v>661</v>
      </c>
      <c r="B665" s="33">
        <f>ESTUDIANTES!B665</f>
        <v>0</v>
      </c>
      <c r="C665" s="33">
        <f>ESTUDIANTES!C665</f>
        <v>0</v>
      </c>
      <c r="D665" s="99">
        <f>ESTUDIANTES!D665</f>
        <v>0</v>
      </c>
      <c r="E665" s="99"/>
      <c r="F665" s="99"/>
      <c r="G665" s="99"/>
      <c r="H665" s="34">
        <f>ESTUDIANTES!E665</f>
        <v>0</v>
      </c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</row>
    <row r="666" spans="1:260" s="5" customFormat="1" x14ac:dyDescent="0.35">
      <c r="A666" s="32">
        <v>662</v>
      </c>
      <c r="B666" s="33">
        <f>ESTUDIANTES!B666</f>
        <v>0</v>
      </c>
      <c r="C666" s="33">
        <f>ESTUDIANTES!C666</f>
        <v>0</v>
      </c>
      <c r="D666" s="99">
        <f>ESTUDIANTES!D666</f>
        <v>0</v>
      </c>
      <c r="E666" s="99"/>
      <c r="F666" s="99"/>
      <c r="G666" s="99"/>
      <c r="H666" s="34">
        <f>ESTUDIANTES!E666</f>
        <v>0</v>
      </c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</row>
    <row r="667" spans="1:260" s="5" customFormat="1" x14ac:dyDescent="0.35">
      <c r="A667" s="32">
        <v>663</v>
      </c>
      <c r="B667" s="33">
        <f>ESTUDIANTES!B667</f>
        <v>0</v>
      </c>
      <c r="C667" s="33">
        <f>ESTUDIANTES!C667</f>
        <v>0</v>
      </c>
      <c r="D667" s="99">
        <f>ESTUDIANTES!D667</f>
        <v>0</v>
      </c>
      <c r="E667" s="99"/>
      <c r="F667" s="99"/>
      <c r="G667" s="99"/>
      <c r="H667" s="34">
        <f>ESTUDIANTES!E667</f>
        <v>0</v>
      </c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</row>
    <row r="668" spans="1:260" s="5" customFormat="1" x14ac:dyDescent="0.35">
      <c r="A668" s="32">
        <v>664</v>
      </c>
      <c r="B668" s="33">
        <f>ESTUDIANTES!B668</f>
        <v>0</v>
      </c>
      <c r="C668" s="33">
        <f>ESTUDIANTES!C668</f>
        <v>0</v>
      </c>
      <c r="D668" s="99">
        <f>ESTUDIANTES!D668</f>
        <v>0</v>
      </c>
      <c r="E668" s="99"/>
      <c r="F668" s="99"/>
      <c r="G668" s="99"/>
      <c r="H668" s="34">
        <f>ESTUDIANTES!E668</f>
        <v>0</v>
      </c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</row>
    <row r="669" spans="1:260" s="5" customFormat="1" x14ac:dyDescent="0.35">
      <c r="A669" s="32">
        <v>665</v>
      </c>
      <c r="B669" s="33">
        <f>ESTUDIANTES!B669</f>
        <v>0</v>
      </c>
      <c r="C669" s="33">
        <f>ESTUDIANTES!C669</f>
        <v>0</v>
      </c>
      <c r="D669" s="99">
        <f>ESTUDIANTES!D669</f>
        <v>0</v>
      </c>
      <c r="E669" s="99"/>
      <c r="F669" s="99"/>
      <c r="G669" s="99"/>
      <c r="H669" s="34">
        <f>ESTUDIANTES!E669</f>
        <v>0</v>
      </c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</row>
    <row r="670" spans="1:260" s="5" customFormat="1" x14ac:dyDescent="0.35">
      <c r="A670" s="32">
        <v>666</v>
      </c>
      <c r="B670" s="33">
        <f>ESTUDIANTES!B670</f>
        <v>0</v>
      </c>
      <c r="C670" s="33">
        <f>ESTUDIANTES!C670</f>
        <v>0</v>
      </c>
      <c r="D670" s="99">
        <f>ESTUDIANTES!D670</f>
        <v>0</v>
      </c>
      <c r="E670" s="99"/>
      <c r="F670" s="99"/>
      <c r="G670" s="99"/>
      <c r="H670" s="34">
        <f>ESTUDIANTES!E670</f>
        <v>0</v>
      </c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</row>
    <row r="671" spans="1:260" s="5" customFormat="1" x14ac:dyDescent="0.35">
      <c r="A671" s="32">
        <v>667</v>
      </c>
      <c r="B671" s="33">
        <f>ESTUDIANTES!B671</f>
        <v>0</v>
      </c>
      <c r="C671" s="33">
        <f>ESTUDIANTES!C671</f>
        <v>0</v>
      </c>
      <c r="D671" s="99">
        <f>ESTUDIANTES!D671</f>
        <v>0</v>
      </c>
      <c r="E671" s="99"/>
      <c r="F671" s="99"/>
      <c r="G671" s="99"/>
      <c r="H671" s="34">
        <f>ESTUDIANTES!E671</f>
        <v>0</v>
      </c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</row>
    <row r="672" spans="1:260" s="5" customFormat="1" x14ac:dyDescent="0.35">
      <c r="A672" s="32">
        <v>668</v>
      </c>
      <c r="B672" s="33">
        <f>ESTUDIANTES!B672</f>
        <v>0</v>
      </c>
      <c r="C672" s="33">
        <f>ESTUDIANTES!C672</f>
        <v>0</v>
      </c>
      <c r="D672" s="99">
        <f>ESTUDIANTES!D672</f>
        <v>0</v>
      </c>
      <c r="E672" s="99"/>
      <c r="F672" s="99"/>
      <c r="G672" s="99"/>
      <c r="H672" s="34">
        <f>ESTUDIANTES!E672</f>
        <v>0</v>
      </c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</row>
    <row r="673" spans="1:260" s="5" customFormat="1" x14ac:dyDescent="0.35">
      <c r="A673" s="32">
        <v>669</v>
      </c>
      <c r="B673" s="33">
        <f>ESTUDIANTES!B673</f>
        <v>0</v>
      </c>
      <c r="C673" s="33">
        <f>ESTUDIANTES!C673</f>
        <v>0</v>
      </c>
      <c r="D673" s="99">
        <f>ESTUDIANTES!D673</f>
        <v>0</v>
      </c>
      <c r="E673" s="99"/>
      <c r="F673" s="99"/>
      <c r="G673" s="99"/>
      <c r="H673" s="34">
        <f>ESTUDIANTES!E673</f>
        <v>0</v>
      </c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</row>
    <row r="674" spans="1:260" s="5" customFormat="1" x14ac:dyDescent="0.35">
      <c r="A674" s="32">
        <v>670</v>
      </c>
      <c r="B674" s="33">
        <f>ESTUDIANTES!B674</f>
        <v>0</v>
      </c>
      <c r="C674" s="33">
        <f>ESTUDIANTES!C674</f>
        <v>0</v>
      </c>
      <c r="D674" s="99">
        <f>ESTUDIANTES!D674</f>
        <v>0</v>
      </c>
      <c r="E674" s="99"/>
      <c r="F674" s="99"/>
      <c r="G674" s="99"/>
      <c r="H674" s="34">
        <f>ESTUDIANTES!E674</f>
        <v>0</v>
      </c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</row>
    <row r="675" spans="1:260" s="5" customFormat="1" x14ac:dyDescent="0.35">
      <c r="A675" s="32">
        <v>671</v>
      </c>
      <c r="B675" s="33">
        <f>ESTUDIANTES!B675</f>
        <v>0</v>
      </c>
      <c r="C675" s="33">
        <f>ESTUDIANTES!C675</f>
        <v>0</v>
      </c>
      <c r="D675" s="99">
        <f>ESTUDIANTES!D675</f>
        <v>0</v>
      </c>
      <c r="E675" s="99"/>
      <c r="F675" s="99"/>
      <c r="G675" s="99"/>
      <c r="H675" s="34">
        <f>ESTUDIANTES!E675</f>
        <v>0</v>
      </c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</row>
    <row r="676" spans="1:260" s="5" customFormat="1" x14ac:dyDescent="0.35">
      <c r="A676" s="32">
        <v>672</v>
      </c>
      <c r="B676" s="33">
        <f>ESTUDIANTES!B676</f>
        <v>0</v>
      </c>
      <c r="C676" s="33">
        <f>ESTUDIANTES!C676</f>
        <v>0</v>
      </c>
      <c r="D676" s="99">
        <f>ESTUDIANTES!D676</f>
        <v>0</v>
      </c>
      <c r="E676" s="99"/>
      <c r="F676" s="99"/>
      <c r="G676" s="99"/>
      <c r="H676" s="34">
        <f>ESTUDIANTES!E676</f>
        <v>0</v>
      </c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</row>
    <row r="677" spans="1:260" s="5" customFormat="1" x14ac:dyDescent="0.35">
      <c r="A677" s="32">
        <v>673</v>
      </c>
      <c r="B677" s="33">
        <f>ESTUDIANTES!B677</f>
        <v>0</v>
      </c>
      <c r="C677" s="33">
        <f>ESTUDIANTES!C677</f>
        <v>0</v>
      </c>
      <c r="D677" s="99">
        <f>ESTUDIANTES!D677</f>
        <v>0</v>
      </c>
      <c r="E677" s="99"/>
      <c r="F677" s="99"/>
      <c r="G677" s="99"/>
      <c r="H677" s="34">
        <f>ESTUDIANTES!E677</f>
        <v>0</v>
      </c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</row>
    <row r="678" spans="1:260" s="5" customFormat="1" x14ac:dyDescent="0.35">
      <c r="A678" s="32">
        <v>674</v>
      </c>
      <c r="B678" s="33">
        <f>ESTUDIANTES!B678</f>
        <v>0</v>
      </c>
      <c r="C678" s="33">
        <f>ESTUDIANTES!C678</f>
        <v>0</v>
      </c>
      <c r="D678" s="99">
        <f>ESTUDIANTES!D678</f>
        <v>0</v>
      </c>
      <c r="E678" s="99"/>
      <c r="F678" s="99"/>
      <c r="G678" s="99"/>
      <c r="H678" s="34">
        <f>ESTUDIANTES!E678</f>
        <v>0</v>
      </c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</row>
    <row r="679" spans="1:260" s="5" customFormat="1" x14ac:dyDescent="0.35">
      <c r="A679" s="32">
        <v>675</v>
      </c>
      <c r="B679" s="33">
        <f>ESTUDIANTES!B679</f>
        <v>0</v>
      </c>
      <c r="C679" s="33">
        <f>ESTUDIANTES!C679</f>
        <v>0</v>
      </c>
      <c r="D679" s="99">
        <f>ESTUDIANTES!D679</f>
        <v>0</v>
      </c>
      <c r="E679" s="99"/>
      <c r="F679" s="99"/>
      <c r="G679" s="99"/>
      <c r="H679" s="34">
        <f>ESTUDIANTES!E679</f>
        <v>0</v>
      </c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</row>
    <row r="680" spans="1:260" s="5" customFormat="1" x14ac:dyDescent="0.35">
      <c r="A680" s="32">
        <v>676</v>
      </c>
      <c r="B680" s="33">
        <f>ESTUDIANTES!B680</f>
        <v>0</v>
      </c>
      <c r="C680" s="33">
        <f>ESTUDIANTES!C680</f>
        <v>0</v>
      </c>
      <c r="D680" s="99">
        <f>ESTUDIANTES!D680</f>
        <v>0</v>
      </c>
      <c r="E680" s="99"/>
      <c r="F680" s="99"/>
      <c r="G680" s="99"/>
      <c r="H680" s="34">
        <f>ESTUDIANTES!E680</f>
        <v>0</v>
      </c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</row>
    <row r="681" spans="1:260" s="5" customFormat="1" x14ac:dyDescent="0.35">
      <c r="A681" s="32">
        <v>677</v>
      </c>
      <c r="B681" s="33">
        <f>ESTUDIANTES!B681</f>
        <v>0</v>
      </c>
      <c r="C681" s="33">
        <f>ESTUDIANTES!C681</f>
        <v>0</v>
      </c>
      <c r="D681" s="99">
        <f>ESTUDIANTES!D681</f>
        <v>0</v>
      </c>
      <c r="E681" s="99"/>
      <c r="F681" s="99"/>
      <c r="G681" s="99"/>
      <c r="H681" s="34">
        <f>ESTUDIANTES!E681</f>
        <v>0</v>
      </c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</row>
    <row r="682" spans="1:260" s="5" customFormat="1" x14ac:dyDescent="0.35">
      <c r="A682" s="32">
        <v>678</v>
      </c>
      <c r="B682" s="33">
        <f>ESTUDIANTES!B682</f>
        <v>0</v>
      </c>
      <c r="C682" s="33">
        <f>ESTUDIANTES!C682</f>
        <v>0</v>
      </c>
      <c r="D682" s="99">
        <f>ESTUDIANTES!D682</f>
        <v>0</v>
      </c>
      <c r="E682" s="99"/>
      <c r="F682" s="99"/>
      <c r="G682" s="99"/>
      <c r="H682" s="34">
        <f>ESTUDIANTES!E682</f>
        <v>0</v>
      </c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</row>
    <row r="683" spans="1:260" s="5" customFormat="1" x14ac:dyDescent="0.35">
      <c r="A683" s="32">
        <v>679</v>
      </c>
      <c r="B683" s="33">
        <f>ESTUDIANTES!B683</f>
        <v>0</v>
      </c>
      <c r="C683" s="33">
        <f>ESTUDIANTES!C683</f>
        <v>0</v>
      </c>
      <c r="D683" s="99">
        <f>ESTUDIANTES!D683</f>
        <v>0</v>
      </c>
      <c r="E683" s="99"/>
      <c r="F683" s="99"/>
      <c r="G683" s="99"/>
      <c r="H683" s="34">
        <f>ESTUDIANTES!E683</f>
        <v>0</v>
      </c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</row>
    <row r="684" spans="1:260" s="5" customFormat="1" x14ac:dyDescent="0.35">
      <c r="A684" s="32">
        <v>680</v>
      </c>
      <c r="B684" s="33">
        <f>ESTUDIANTES!B684</f>
        <v>0</v>
      </c>
      <c r="C684" s="33">
        <f>ESTUDIANTES!C684</f>
        <v>0</v>
      </c>
      <c r="D684" s="99">
        <f>ESTUDIANTES!D684</f>
        <v>0</v>
      </c>
      <c r="E684" s="99"/>
      <c r="F684" s="99"/>
      <c r="G684" s="99"/>
      <c r="H684" s="34">
        <f>ESTUDIANTES!E684</f>
        <v>0</v>
      </c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</row>
    <row r="685" spans="1:260" s="5" customFormat="1" x14ac:dyDescent="0.35">
      <c r="A685" s="32">
        <v>681</v>
      </c>
      <c r="B685" s="33">
        <f>ESTUDIANTES!B685</f>
        <v>0</v>
      </c>
      <c r="C685" s="33">
        <f>ESTUDIANTES!C685</f>
        <v>0</v>
      </c>
      <c r="D685" s="99">
        <f>ESTUDIANTES!D685</f>
        <v>0</v>
      </c>
      <c r="E685" s="99"/>
      <c r="F685" s="99"/>
      <c r="G685" s="99"/>
      <c r="H685" s="34">
        <f>ESTUDIANTES!E685</f>
        <v>0</v>
      </c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</row>
    <row r="686" spans="1:260" s="5" customFormat="1" x14ac:dyDescent="0.35">
      <c r="A686" s="32">
        <v>682</v>
      </c>
      <c r="B686" s="33">
        <f>ESTUDIANTES!B686</f>
        <v>0</v>
      </c>
      <c r="C686" s="33">
        <f>ESTUDIANTES!C686</f>
        <v>0</v>
      </c>
      <c r="D686" s="99">
        <f>ESTUDIANTES!D686</f>
        <v>0</v>
      </c>
      <c r="E686" s="99"/>
      <c r="F686" s="99"/>
      <c r="G686" s="99"/>
      <c r="H686" s="34">
        <f>ESTUDIANTES!E686</f>
        <v>0</v>
      </c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</row>
    <row r="687" spans="1:260" s="5" customFormat="1" x14ac:dyDescent="0.35">
      <c r="A687" s="32">
        <v>683</v>
      </c>
      <c r="B687" s="33">
        <f>ESTUDIANTES!B687</f>
        <v>0</v>
      </c>
      <c r="C687" s="33">
        <f>ESTUDIANTES!C687</f>
        <v>0</v>
      </c>
      <c r="D687" s="99">
        <f>ESTUDIANTES!D687</f>
        <v>0</v>
      </c>
      <c r="E687" s="99"/>
      <c r="F687" s="99"/>
      <c r="G687" s="99"/>
      <c r="H687" s="34">
        <f>ESTUDIANTES!E687</f>
        <v>0</v>
      </c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</row>
    <row r="688" spans="1:260" s="5" customFormat="1" x14ac:dyDescent="0.35">
      <c r="A688" s="32">
        <v>684</v>
      </c>
      <c r="B688" s="33">
        <f>ESTUDIANTES!B688</f>
        <v>0</v>
      </c>
      <c r="C688" s="33">
        <f>ESTUDIANTES!C688</f>
        <v>0</v>
      </c>
      <c r="D688" s="99">
        <f>ESTUDIANTES!D688</f>
        <v>0</v>
      </c>
      <c r="E688" s="99"/>
      <c r="F688" s="99"/>
      <c r="G688" s="99"/>
      <c r="H688" s="34">
        <f>ESTUDIANTES!E688</f>
        <v>0</v>
      </c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</row>
    <row r="689" spans="1:260" s="5" customFormat="1" x14ac:dyDescent="0.35">
      <c r="A689" s="32">
        <v>685</v>
      </c>
      <c r="B689" s="33">
        <f>ESTUDIANTES!B689</f>
        <v>0</v>
      </c>
      <c r="C689" s="33">
        <f>ESTUDIANTES!C689</f>
        <v>0</v>
      </c>
      <c r="D689" s="99">
        <f>ESTUDIANTES!D689</f>
        <v>0</v>
      </c>
      <c r="E689" s="99"/>
      <c r="F689" s="99"/>
      <c r="G689" s="99"/>
      <c r="H689" s="34">
        <f>ESTUDIANTES!E689</f>
        <v>0</v>
      </c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</row>
    <row r="690" spans="1:260" s="5" customFormat="1" x14ac:dyDescent="0.35">
      <c r="A690" s="32">
        <v>686</v>
      </c>
      <c r="B690" s="33">
        <f>ESTUDIANTES!B690</f>
        <v>0</v>
      </c>
      <c r="C690" s="33">
        <f>ESTUDIANTES!C690</f>
        <v>0</v>
      </c>
      <c r="D690" s="99">
        <f>ESTUDIANTES!D690</f>
        <v>0</v>
      </c>
      <c r="E690" s="99"/>
      <c r="F690" s="99"/>
      <c r="G690" s="99"/>
      <c r="H690" s="34">
        <f>ESTUDIANTES!E690</f>
        <v>0</v>
      </c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</row>
    <row r="691" spans="1:260" s="5" customFormat="1" x14ac:dyDescent="0.35">
      <c r="A691" s="32">
        <v>687</v>
      </c>
      <c r="B691" s="33">
        <f>ESTUDIANTES!B691</f>
        <v>0</v>
      </c>
      <c r="C691" s="33">
        <f>ESTUDIANTES!C691</f>
        <v>0</v>
      </c>
      <c r="D691" s="99">
        <f>ESTUDIANTES!D691</f>
        <v>0</v>
      </c>
      <c r="E691" s="99"/>
      <c r="F691" s="99"/>
      <c r="G691" s="99"/>
      <c r="H691" s="34">
        <f>ESTUDIANTES!E691</f>
        <v>0</v>
      </c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</row>
    <row r="692" spans="1:260" s="5" customFormat="1" x14ac:dyDescent="0.35">
      <c r="A692" s="32">
        <v>688</v>
      </c>
      <c r="B692" s="33">
        <f>ESTUDIANTES!B692</f>
        <v>0</v>
      </c>
      <c r="C692" s="33">
        <f>ESTUDIANTES!C692</f>
        <v>0</v>
      </c>
      <c r="D692" s="99">
        <f>ESTUDIANTES!D692</f>
        <v>0</v>
      </c>
      <c r="E692" s="99"/>
      <c r="F692" s="99"/>
      <c r="G692" s="99"/>
      <c r="H692" s="34">
        <f>ESTUDIANTES!E692</f>
        <v>0</v>
      </c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</row>
    <row r="693" spans="1:260" s="5" customFormat="1" x14ac:dyDescent="0.35">
      <c r="A693" s="32">
        <v>689</v>
      </c>
      <c r="B693" s="33">
        <f>ESTUDIANTES!B693</f>
        <v>0</v>
      </c>
      <c r="C693" s="33">
        <f>ESTUDIANTES!C693</f>
        <v>0</v>
      </c>
      <c r="D693" s="99">
        <f>ESTUDIANTES!D693</f>
        <v>0</v>
      </c>
      <c r="E693" s="99"/>
      <c r="F693" s="99"/>
      <c r="G693" s="99"/>
      <c r="H693" s="34">
        <f>ESTUDIANTES!E693</f>
        <v>0</v>
      </c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</row>
    <row r="694" spans="1:260" s="5" customFormat="1" x14ac:dyDescent="0.35">
      <c r="A694" s="32">
        <v>690</v>
      </c>
      <c r="B694" s="33">
        <f>ESTUDIANTES!B694</f>
        <v>0</v>
      </c>
      <c r="C694" s="33">
        <f>ESTUDIANTES!C694</f>
        <v>0</v>
      </c>
      <c r="D694" s="99">
        <f>ESTUDIANTES!D694</f>
        <v>0</v>
      </c>
      <c r="E694" s="99"/>
      <c r="F694" s="99"/>
      <c r="G694" s="99"/>
      <c r="H694" s="34">
        <f>ESTUDIANTES!E694</f>
        <v>0</v>
      </c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</row>
    <row r="695" spans="1:260" s="5" customFormat="1" x14ac:dyDescent="0.35">
      <c r="A695" s="32">
        <v>691</v>
      </c>
      <c r="B695" s="33">
        <f>ESTUDIANTES!B695</f>
        <v>0</v>
      </c>
      <c r="C695" s="33">
        <f>ESTUDIANTES!C695</f>
        <v>0</v>
      </c>
      <c r="D695" s="99">
        <f>ESTUDIANTES!D695</f>
        <v>0</v>
      </c>
      <c r="E695" s="99"/>
      <c r="F695" s="99"/>
      <c r="G695" s="99"/>
      <c r="H695" s="34">
        <f>ESTUDIANTES!E695</f>
        <v>0</v>
      </c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</row>
    <row r="696" spans="1:260" s="5" customFormat="1" x14ac:dyDescent="0.35">
      <c r="A696" s="32">
        <v>692</v>
      </c>
      <c r="B696" s="33">
        <f>ESTUDIANTES!B696</f>
        <v>0</v>
      </c>
      <c r="C696" s="33">
        <f>ESTUDIANTES!C696</f>
        <v>0</v>
      </c>
      <c r="D696" s="99">
        <f>ESTUDIANTES!D696</f>
        <v>0</v>
      </c>
      <c r="E696" s="99"/>
      <c r="F696" s="99"/>
      <c r="G696" s="99"/>
      <c r="H696" s="34">
        <f>ESTUDIANTES!E696</f>
        <v>0</v>
      </c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</row>
    <row r="697" spans="1:260" s="5" customFormat="1" x14ac:dyDescent="0.35">
      <c r="A697" s="32">
        <v>693</v>
      </c>
      <c r="B697" s="33">
        <f>ESTUDIANTES!B697</f>
        <v>0</v>
      </c>
      <c r="C697" s="33">
        <f>ESTUDIANTES!C697</f>
        <v>0</v>
      </c>
      <c r="D697" s="99">
        <f>ESTUDIANTES!D697</f>
        <v>0</v>
      </c>
      <c r="E697" s="99"/>
      <c r="F697" s="99"/>
      <c r="G697" s="99"/>
      <c r="H697" s="34">
        <f>ESTUDIANTES!E697</f>
        <v>0</v>
      </c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</row>
    <row r="698" spans="1:260" s="5" customFormat="1" x14ac:dyDescent="0.35">
      <c r="A698" s="32">
        <v>694</v>
      </c>
      <c r="B698" s="33">
        <f>ESTUDIANTES!B698</f>
        <v>0</v>
      </c>
      <c r="C698" s="33">
        <f>ESTUDIANTES!C698</f>
        <v>0</v>
      </c>
      <c r="D698" s="99">
        <f>ESTUDIANTES!D698</f>
        <v>0</v>
      </c>
      <c r="E698" s="99"/>
      <c r="F698" s="99"/>
      <c r="G698" s="99"/>
      <c r="H698" s="34">
        <f>ESTUDIANTES!E698</f>
        <v>0</v>
      </c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</row>
    <row r="699" spans="1:260" s="5" customFormat="1" x14ac:dyDescent="0.35">
      <c r="A699" s="32">
        <v>695</v>
      </c>
      <c r="B699" s="33">
        <f>ESTUDIANTES!B699</f>
        <v>0</v>
      </c>
      <c r="C699" s="33">
        <f>ESTUDIANTES!C699</f>
        <v>0</v>
      </c>
      <c r="D699" s="99">
        <f>ESTUDIANTES!D699</f>
        <v>0</v>
      </c>
      <c r="E699" s="99"/>
      <c r="F699" s="99"/>
      <c r="G699" s="99"/>
      <c r="H699" s="34">
        <f>ESTUDIANTES!E699</f>
        <v>0</v>
      </c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</row>
    <row r="700" spans="1:260" s="5" customFormat="1" x14ac:dyDescent="0.35">
      <c r="A700" s="32">
        <v>696</v>
      </c>
      <c r="B700" s="33">
        <f>ESTUDIANTES!B700</f>
        <v>0</v>
      </c>
      <c r="C700" s="33">
        <f>ESTUDIANTES!C700</f>
        <v>0</v>
      </c>
      <c r="D700" s="99">
        <f>ESTUDIANTES!D700</f>
        <v>0</v>
      </c>
      <c r="E700" s="99"/>
      <c r="F700" s="99"/>
      <c r="G700" s="99"/>
      <c r="H700" s="34">
        <f>ESTUDIANTES!E700</f>
        <v>0</v>
      </c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</row>
    <row r="701" spans="1:260" s="5" customFormat="1" x14ac:dyDescent="0.35">
      <c r="A701" s="32">
        <v>697</v>
      </c>
      <c r="B701" s="33">
        <f>ESTUDIANTES!B701</f>
        <v>0</v>
      </c>
      <c r="C701" s="33">
        <f>ESTUDIANTES!C701</f>
        <v>0</v>
      </c>
      <c r="D701" s="99">
        <f>ESTUDIANTES!D701</f>
        <v>0</v>
      </c>
      <c r="E701" s="99"/>
      <c r="F701" s="99"/>
      <c r="G701" s="99"/>
      <c r="H701" s="34">
        <f>ESTUDIANTES!E701</f>
        <v>0</v>
      </c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</row>
    <row r="702" spans="1:260" s="5" customFormat="1" x14ac:dyDescent="0.35">
      <c r="A702" s="32">
        <v>698</v>
      </c>
      <c r="B702" s="33">
        <f>ESTUDIANTES!B702</f>
        <v>0</v>
      </c>
      <c r="C702" s="33">
        <f>ESTUDIANTES!C702</f>
        <v>0</v>
      </c>
      <c r="D702" s="99">
        <f>ESTUDIANTES!D702</f>
        <v>0</v>
      </c>
      <c r="E702" s="99"/>
      <c r="F702" s="99"/>
      <c r="G702" s="99"/>
      <c r="H702" s="34">
        <f>ESTUDIANTES!E702</f>
        <v>0</v>
      </c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</row>
    <row r="703" spans="1:260" s="5" customFormat="1" x14ac:dyDescent="0.35">
      <c r="A703" s="32">
        <v>699</v>
      </c>
      <c r="B703" s="33">
        <f>ESTUDIANTES!B703</f>
        <v>0</v>
      </c>
      <c r="C703" s="33">
        <f>ESTUDIANTES!C703</f>
        <v>0</v>
      </c>
      <c r="D703" s="99">
        <f>ESTUDIANTES!D703</f>
        <v>0</v>
      </c>
      <c r="E703" s="99"/>
      <c r="F703" s="99"/>
      <c r="G703" s="99"/>
      <c r="H703" s="34">
        <f>ESTUDIANTES!E703</f>
        <v>0</v>
      </c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</row>
    <row r="704" spans="1:260" s="5" customFormat="1" x14ac:dyDescent="0.35">
      <c r="A704" s="32">
        <v>700</v>
      </c>
      <c r="B704" s="33">
        <f>ESTUDIANTES!B704</f>
        <v>0</v>
      </c>
      <c r="C704" s="33">
        <f>ESTUDIANTES!C704</f>
        <v>0</v>
      </c>
      <c r="D704" s="99">
        <f>ESTUDIANTES!D704</f>
        <v>0</v>
      </c>
      <c r="E704" s="99"/>
      <c r="F704" s="99"/>
      <c r="G704" s="99"/>
      <c r="H704" s="34">
        <f>ESTUDIANTES!E704</f>
        <v>0</v>
      </c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</row>
    <row r="705" spans="1:260" s="5" customFormat="1" x14ac:dyDescent="0.35">
      <c r="A705" s="32">
        <v>701</v>
      </c>
      <c r="B705" s="33">
        <f>ESTUDIANTES!B705</f>
        <v>0</v>
      </c>
      <c r="C705" s="33">
        <f>ESTUDIANTES!C705</f>
        <v>0</v>
      </c>
      <c r="D705" s="99">
        <f>ESTUDIANTES!D705</f>
        <v>0</v>
      </c>
      <c r="E705" s="99"/>
      <c r="F705" s="99"/>
      <c r="G705" s="99"/>
      <c r="H705" s="34">
        <f>ESTUDIANTES!E705</f>
        <v>0</v>
      </c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</row>
    <row r="706" spans="1:260" s="5" customFormat="1" x14ac:dyDescent="0.35">
      <c r="A706" s="32">
        <v>702</v>
      </c>
      <c r="B706" s="33">
        <f>ESTUDIANTES!B706</f>
        <v>0</v>
      </c>
      <c r="C706" s="33">
        <f>ESTUDIANTES!C706</f>
        <v>0</v>
      </c>
      <c r="D706" s="99">
        <f>ESTUDIANTES!D706</f>
        <v>0</v>
      </c>
      <c r="E706" s="99"/>
      <c r="F706" s="99"/>
      <c r="G706" s="99"/>
      <c r="H706" s="34">
        <f>ESTUDIANTES!E706</f>
        <v>0</v>
      </c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</row>
    <row r="707" spans="1:260" s="5" customFormat="1" x14ac:dyDescent="0.35">
      <c r="A707" s="32">
        <v>703</v>
      </c>
      <c r="B707" s="33">
        <f>ESTUDIANTES!B707</f>
        <v>0</v>
      </c>
      <c r="C707" s="33">
        <f>ESTUDIANTES!C707</f>
        <v>0</v>
      </c>
      <c r="D707" s="99">
        <f>ESTUDIANTES!D707</f>
        <v>0</v>
      </c>
      <c r="E707" s="99"/>
      <c r="F707" s="99"/>
      <c r="G707" s="99"/>
      <c r="H707" s="34">
        <f>ESTUDIANTES!E707</f>
        <v>0</v>
      </c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</row>
    <row r="708" spans="1:260" s="5" customFormat="1" x14ac:dyDescent="0.35">
      <c r="A708" s="32">
        <v>704</v>
      </c>
      <c r="B708" s="33">
        <f>ESTUDIANTES!B708</f>
        <v>0</v>
      </c>
      <c r="C708" s="33">
        <f>ESTUDIANTES!C708</f>
        <v>0</v>
      </c>
      <c r="D708" s="99">
        <f>ESTUDIANTES!D708</f>
        <v>0</v>
      </c>
      <c r="E708" s="99"/>
      <c r="F708" s="99"/>
      <c r="G708" s="99"/>
      <c r="H708" s="34">
        <f>ESTUDIANTES!E708</f>
        <v>0</v>
      </c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</row>
    <row r="709" spans="1:260" s="5" customFormat="1" x14ac:dyDescent="0.35">
      <c r="A709" s="32">
        <v>705</v>
      </c>
      <c r="B709" s="33">
        <f>ESTUDIANTES!B709</f>
        <v>0</v>
      </c>
      <c r="C709" s="33">
        <f>ESTUDIANTES!C709</f>
        <v>0</v>
      </c>
      <c r="D709" s="99">
        <f>ESTUDIANTES!D709</f>
        <v>0</v>
      </c>
      <c r="E709" s="99"/>
      <c r="F709" s="99"/>
      <c r="G709" s="99"/>
      <c r="H709" s="34">
        <f>ESTUDIANTES!E709</f>
        <v>0</v>
      </c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</row>
    <row r="710" spans="1:260" s="5" customFormat="1" x14ac:dyDescent="0.35">
      <c r="A710" s="32">
        <v>706</v>
      </c>
      <c r="B710" s="33">
        <f>ESTUDIANTES!B710</f>
        <v>0</v>
      </c>
      <c r="C710" s="33">
        <f>ESTUDIANTES!C710</f>
        <v>0</v>
      </c>
      <c r="D710" s="99">
        <f>ESTUDIANTES!D710</f>
        <v>0</v>
      </c>
      <c r="E710" s="99"/>
      <c r="F710" s="99"/>
      <c r="G710" s="99"/>
      <c r="H710" s="34">
        <f>ESTUDIANTES!E710</f>
        <v>0</v>
      </c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</row>
    <row r="711" spans="1:260" s="5" customFormat="1" x14ac:dyDescent="0.35">
      <c r="A711" s="32">
        <v>707</v>
      </c>
      <c r="B711" s="33">
        <f>ESTUDIANTES!B711</f>
        <v>0</v>
      </c>
      <c r="C711" s="33">
        <f>ESTUDIANTES!C711</f>
        <v>0</v>
      </c>
      <c r="D711" s="99">
        <f>ESTUDIANTES!D711</f>
        <v>0</v>
      </c>
      <c r="E711" s="99"/>
      <c r="F711" s="99"/>
      <c r="G711" s="99"/>
      <c r="H711" s="34">
        <f>ESTUDIANTES!E711</f>
        <v>0</v>
      </c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</row>
    <row r="712" spans="1:260" s="5" customFormat="1" x14ac:dyDescent="0.35">
      <c r="A712" s="32">
        <v>708</v>
      </c>
      <c r="B712" s="33">
        <f>ESTUDIANTES!B712</f>
        <v>0</v>
      </c>
      <c r="C712" s="33">
        <f>ESTUDIANTES!C712</f>
        <v>0</v>
      </c>
      <c r="D712" s="99">
        <f>ESTUDIANTES!D712</f>
        <v>0</v>
      </c>
      <c r="E712" s="99"/>
      <c r="F712" s="99"/>
      <c r="G712" s="99"/>
      <c r="H712" s="34">
        <f>ESTUDIANTES!E712</f>
        <v>0</v>
      </c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</row>
    <row r="713" spans="1:260" s="5" customFormat="1" x14ac:dyDescent="0.35">
      <c r="A713" s="32">
        <v>709</v>
      </c>
      <c r="B713" s="33">
        <f>ESTUDIANTES!B713</f>
        <v>0</v>
      </c>
      <c r="C713" s="33">
        <f>ESTUDIANTES!C713</f>
        <v>0</v>
      </c>
      <c r="D713" s="99">
        <f>ESTUDIANTES!D713</f>
        <v>0</v>
      </c>
      <c r="E713" s="99"/>
      <c r="F713" s="99"/>
      <c r="G713" s="99"/>
      <c r="H713" s="34">
        <f>ESTUDIANTES!E713</f>
        <v>0</v>
      </c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</row>
    <row r="714" spans="1:260" s="5" customFormat="1" x14ac:dyDescent="0.35">
      <c r="A714" s="32">
        <v>710</v>
      </c>
      <c r="B714" s="33">
        <f>ESTUDIANTES!B714</f>
        <v>0</v>
      </c>
      <c r="C714" s="33">
        <f>ESTUDIANTES!C714</f>
        <v>0</v>
      </c>
      <c r="D714" s="99">
        <f>ESTUDIANTES!D714</f>
        <v>0</v>
      </c>
      <c r="E714" s="99"/>
      <c r="F714" s="99"/>
      <c r="G714" s="99"/>
      <c r="H714" s="34">
        <f>ESTUDIANTES!E714</f>
        <v>0</v>
      </c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</row>
    <row r="715" spans="1:260" s="5" customFormat="1" x14ac:dyDescent="0.35">
      <c r="A715" s="32">
        <v>711</v>
      </c>
      <c r="B715" s="33">
        <f>ESTUDIANTES!B715</f>
        <v>0</v>
      </c>
      <c r="C715" s="33">
        <f>ESTUDIANTES!C715</f>
        <v>0</v>
      </c>
      <c r="D715" s="99">
        <f>ESTUDIANTES!D715</f>
        <v>0</v>
      </c>
      <c r="E715" s="99"/>
      <c r="F715" s="99"/>
      <c r="G715" s="99"/>
      <c r="H715" s="34">
        <f>ESTUDIANTES!E715</f>
        <v>0</v>
      </c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</row>
    <row r="716" spans="1:260" s="5" customFormat="1" x14ac:dyDescent="0.35">
      <c r="A716" s="32">
        <v>712</v>
      </c>
      <c r="B716" s="33">
        <f>ESTUDIANTES!B716</f>
        <v>0</v>
      </c>
      <c r="C716" s="33">
        <f>ESTUDIANTES!C716</f>
        <v>0</v>
      </c>
      <c r="D716" s="99">
        <f>ESTUDIANTES!D716</f>
        <v>0</v>
      </c>
      <c r="E716" s="99"/>
      <c r="F716" s="99"/>
      <c r="G716" s="99"/>
      <c r="H716" s="34">
        <f>ESTUDIANTES!E716</f>
        <v>0</v>
      </c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</row>
    <row r="717" spans="1:260" s="5" customFormat="1" x14ac:dyDescent="0.35">
      <c r="A717" s="32">
        <v>713</v>
      </c>
      <c r="B717" s="33">
        <f>ESTUDIANTES!B717</f>
        <v>0</v>
      </c>
      <c r="C717" s="33">
        <f>ESTUDIANTES!C717</f>
        <v>0</v>
      </c>
      <c r="D717" s="99">
        <f>ESTUDIANTES!D717</f>
        <v>0</v>
      </c>
      <c r="E717" s="99"/>
      <c r="F717" s="99"/>
      <c r="G717" s="99"/>
      <c r="H717" s="34">
        <f>ESTUDIANTES!E717</f>
        <v>0</v>
      </c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</row>
    <row r="718" spans="1:260" s="5" customFormat="1" x14ac:dyDescent="0.35">
      <c r="A718" s="32">
        <v>714</v>
      </c>
      <c r="B718" s="33">
        <f>ESTUDIANTES!B718</f>
        <v>0</v>
      </c>
      <c r="C718" s="33">
        <f>ESTUDIANTES!C718</f>
        <v>0</v>
      </c>
      <c r="D718" s="99">
        <f>ESTUDIANTES!D718</f>
        <v>0</v>
      </c>
      <c r="E718" s="99"/>
      <c r="F718" s="99"/>
      <c r="G718" s="99"/>
      <c r="H718" s="34">
        <f>ESTUDIANTES!E718</f>
        <v>0</v>
      </c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</row>
    <row r="719" spans="1:260" s="5" customFormat="1" x14ac:dyDescent="0.35">
      <c r="A719" s="32">
        <v>715</v>
      </c>
      <c r="B719" s="33">
        <f>ESTUDIANTES!B719</f>
        <v>0</v>
      </c>
      <c r="C719" s="33">
        <f>ESTUDIANTES!C719</f>
        <v>0</v>
      </c>
      <c r="D719" s="99">
        <f>ESTUDIANTES!D719</f>
        <v>0</v>
      </c>
      <c r="E719" s="99"/>
      <c r="F719" s="99"/>
      <c r="G719" s="99"/>
      <c r="H719" s="34">
        <f>ESTUDIANTES!E719</f>
        <v>0</v>
      </c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</row>
    <row r="720" spans="1:260" s="5" customFormat="1" x14ac:dyDescent="0.35">
      <c r="A720" s="32">
        <v>716</v>
      </c>
      <c r="B720" s="33">
        <f>ESTUDIANTES!B720</f>
        <v>0</v>
      </c>
      <c r="C720" s="33">
        <f>ESTUDIANTES!C720</f>
        <v>0</v>
      </c>
      <c r="D720" s="99">
        <f>ESTUDIANTES!D720</f>
        <v>0</v>
      </c>
      <c r="E720" s="99"/>
      <c r="F720" s="99"/>
      <c r="G720" s="99"/>
      <c r="H720" s="34">
        <f>ESTUDIANTES!E720</f>
        <v>0</v>
      </c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</row>
    <row r="721" spans="1:260" s="5" customFormat="1" x14ac:dyDescent="0.35">
      <c r="A721" s="32">
        <v>717</v>
      </c>
      <c r="B721" s="33">
        <f>ESTUDIANTES!B721</f>
        <v>0</v>
      </c>
      <c r="C721" s="33">
        <f>ESTUDIANTES!C721</f>
        <v>0</v>
      </c>
      <c r="D721" s="99">
        <f>ESTUDIANTES!D721</f>
        <v>0</v>
      </c>
      <c r="E721" s="99"/>
      <c r="F721" s="99"/>
      <c r="G721" s="99"/>
      <c r="H721" s="34">
        <f>ESTUDIANTES!E721</f>
        <v>0</v>
      </c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</row>
    <row r="722" spans="1:260" s="5" customFormat="1" x14ac:dyDescent="0.35">
      <c r="A722" s="32">
        <v>718</v>
      </c>
      <c r="B722" s="33">
        <f>ESTUDIANTES!B722</f>
        <v>0</v>
      </c>
      <c r="C722" s="33">
        <f>ESTUDIANTES!C722</f>
        <v>0</v>
      </c>
      <c r="D722" s="99">
        <f>ESTUDIANTES!D722</f>
        <v>0</v>
      </c>
      <c r="E722" s="99"/>
      <c r="F722" s="99"/>
      <c r="G722" s="99"/>
      <c r="H722" s="34">
        <f>ESTUDIANTES!E722</f>
        <v>0</v>
      </c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</row>
    <row r="723" spans="1:260" s="5" customFormat="1" x14ac:dyDescent="0.35">
      <c r="A723" s="32">
        <v>719</v>
      </c>
      <c r="B723" s="33">
        <f>ESTUDIANTES!B723</f>
        <v>0</v>
      </c>
      <c r="C723" s="33">
        <f>ESTUDIANTES!C723</f>
        <v>0</v>
      </c>
      <c r="D723" s="99">
        <f>ESTUDIANTES!D723</f>
        <v>0</v>
      </c>
      <c r="E723" s="99"/>
      <c r="F723" s="99"/>
      <c r="G723" s="99"/>
      <c r="H723" s="34">
        <f>ESTUDIANTES!E723</f>
        <v>0</v>
      </c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</row>
    <row r="724" spans="1:260" s="5" customFormat="1" x14ac:dyDescent="0.35">
      <c r="A724" s="32">
        <v>720</v>
      </c>
      <c r="B724" s="33">
        <f>ESTUDIANTES!B724</f>
        <v>0</v>
      </c>
      <c r="C724" s="33">
        <f>ESTUDIANTES!C724</f>
        <v>0</v>
      </c>
      <c r="D724" s="99">
        <f>ESTUDIANTES!D724</f>
        <v>0</v>
      </c>
      <c r="E724" s="99"/>
      <c r="F724" s="99"/>
      <c r="G724" s="99"/>
      <c r="H724" s="34">
        <f>ESTUDIANTES!E724</f>
        <v>0</v>
      </c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</row>
    <row r="725" spans="1:260" s="5" customFormat="1" x14ac:dyDescent="0.35">
      <c r="A725" s="32">
        <v>721</v>
      </c>
      <c r="B725" s="33">
        <f>ESTUDIANTES!B725</f>
        <v>0</v>
      </c>
      <c r="C725" s="33">
        <f>ESTUDIANTES!C725</f>
        <v>0</v>
      </c>
      <c r="D725" s="99">
        <f>ESTUDIANTES!D725</f>
        <v>0</v>
      </c>
      <c r="E725" s="99"/>
      <c r="F725" s="99"/>
      <c r="G725" s="99"/>
      <c r="H725" s="34">
        <f>ESTUDIANTES!E725</f>
        <v>0</v>
      </c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</row>
    <row r="726" spans="1:260" s="5" customFormat="1" x14ac:dyDescent="0.35">
      <c r="A726" s="32">
        <v>722</v>
      </c>
      <c r="B726" s="33">
        <f>ESTUDIANTES!B726</f>
        <v>0</v>
      </c>
      <c r="C726" s="33">
        <f>ESTUDIANTES!C726</f>
        <v>0</v>
      </c>
      <c r="D726" s="99">
        <f>ESTUDIANTES!D726</f>
        <v>0</v>
      </c>
      <c r="E726" s="99"/>
      <c r="F726" s="99"/>
      <c r="G726" s="99"/>
      <c r="H726" s="34">
        <f>ESTUDIANTES!E726</f>
        <v>0</v>
      </c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</row>
    <row r="727" spans="1:260" s="5" customFormat="1" x14ac:dyDescent="0.35">
      <c r="A727" s="32">
        <v>723</v>
      </c>
      <c r="B727" s="33">
        <f>ESTUDIANTES!B727</f>
        <v>0</v>
      </c>
      <c r="C727" s="33">
        <f>ESTUDIANTES!C727</f>
        <v>0</v>
      </c>
      <c r="D727" s="99">
        <f>ESTUDIANTES!D727</f>
        <v>0</v>
      </c>
      <c r="E727" s="99"/>
      <c r="F727" s="99"/>
      <c r="G727" s="99"/>
      <c r="H727" s="34">
        <f>ESTUDIANTES!E727</f>
        <v>0</v>
      </c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</row>
    <row r="728" spans="1:260" s="5" customFormat="1" x14ac:dyDescent="0.35">
      <c r="A728" s="32">
        <v>724</v>
      </c>
      <c r="B728" s="33">
        <f>ESTUDIANTES!B728</f>
        <v>0</v>
      </c>
      <c r="C728" s="33">
        <f>ESTUDIANTES!C728</f>
        <v>0</v>
      </c>
      <c r="D728" s="99">
        <f>ESTUDIANTES!D728</f>
        <v>0</v>
      </c>
      <c r="E728" s="99"/>
      <c r="F728" s="99"/>
      <c r="G728" s="99"/>
      <c r="H728" s="34">
        <f>ESTUDIANTES!E728</f>
        <v>0</v>
      </c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</row>
    <row r="729" spans="1:260" s="5" customFormat="1" x14ac:dyDescent="0.35">
      <c r="A729" s="32">
        <v>725</v>
      </c>
      <c r="B729" s="33">
        <f>ESTUDIANTES!B729</f>
        <v>0</v>
      </c>
      <c r="C729" s="33">
        <f>ESTUDIANTES!C729</f>
        <v>0</v>
      </c>
      <c r="D729" s="99">
        <f>ESTUDIANTES!D729</f>
        <v>0</v>
      </c>
      <c r="E729" s="99"/>
      <c r="F729" s="99"/>
      <c r="G729" s="99"/>
      <c r="H729" s="34">
        <f>ESTUDIANTES!E729</f>
        <v>0</v>
      </c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</row>
    <row r="730" spans="1:260" s="5" customFormat="1" x14ac:dyDescent="0.35">
      <c r="A730" s="32">
        <v>726</v>
      </c>
      <c r="B730" s="33">
        <f>ESTUDIANTES!B730</f>
        <v>0</v>
      </c>
      <c r="C730" s="33">
        <f>ESTUDIANTES!C730</f>
        <v>0</v>
      </c>
      <c r="D730" s="99">
        <f>ESTUDIANTES!D730</f>
        <v>0</v>
      </c>
      <c r="E730" s="99"/>
      <c r="F730" s="99"/>
      <c r="G730" s="99"/>
      <c r="H730" s="34">
        <f>ESTUDIANTES!E730</f>
        <v>0</v>
      </c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</row>
    <row r="731" spans="1:260" s="5" customFormat="1" x14ac:dyDescent="0.35">
      <c r="A731" s="32">
        <v>727</v>
      </c>
      <c r="B731" s="33">
        <f>ESTUDIANTES!B731</f>
        <v>0</v>
      </c>
      <c r="C731" s="33">
        <f>ESTUDIANTES!C731</f>
        <v>0</v>
      </c>
      <c r="D731" s="99">
        <f>ESTUDIANTES!D731</f>
        <v>0</v>
      </c>
      <c r="E731" s="99"/>
      <c r="F731" s="99"/>
      <c r="G731" s="99"/>
      <c r="H731" s="34">
        <f>ESTUDIANTES!E731</f>
        <v>0</v>
      </c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</row>
    <row r="732" spans="1:260" s="5" customFormat="1" x14ac:dyDescent="0.35">
      <c r="A732" s="32">
        <v>728</v>
      </c>
      <c r="B732" s="33">
        <f>ESTUDIANTES!B732</f>
        <v>0</v>
      </c>
      <c r="C732" s="33">
        <f>ESTUDIANTES!C732</f>
        <v>0</v>
      </c>
      <c r="D732" s="99">
        <f>ESTUDIANTES!D732</f>
        <v>0</v>
      </c>
      <c r="E732" s="99"/>
      <c r="F732" s="99"/>
      <c r="G732" s="99"/>
      <c r="H732" s="34">
        <f>ESTUDIANTES!E732</f>
        <v>0</v>
      </c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</row>
    <row r="733" spans="1:260" s="5" customFormat="1" x14ac:dyDescent="0.35">
      <c r="A733" s="32">
        <v>729</v>
      </c>
      <c r="B733" s="33">
        <f>ESTUDIANTES!B733</f>
        <v>0</v>
      </c>
      <c r="C733" s="33">
        <f>ESTUDIANTES!C733</f>
        <v>0</v>
      </c>
      <c r="D733" s="99">
        <f>ESTUDIANTES!D733</f>
        <v>0</v>
      </c>
      <c r="E733" s="99"/>
      <c r="F733" s="99"/>
      <c r="G733" s="99"/>
      <c r="H733" s="34">
        <f>ESTUDIANTES!E733</f>
        <v>0</v>
      </c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</row>
    <row r="734" spans="1:260" s="5" customFormat="1" x14ac:dyDescent="0.35">
      <c r="A734" s="32">
        <v>730</v>
      </c>
      <c r="B734" s="33">
        <f>ESTUDIANTES!B734</f>
        <v>0</v>
      </c>
      <c r="C734" s="33">
        <f>ESTUDIANTES!C734</f>
        <v>0</v>
      </c>
      <c r="D734" s="99">
        <f>ESTUDIANTES!D734</f>
        <v>0</v>
      </c>
      <c r="E734" s="99"/>
      <c r="F734" s="99"/>
      <c r="G734" s="99"/>
      <c r="H734" s="34">
        <f>ESTUDIANTES!E734</f>
        <v>0</v>
      </c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</row>
    <row r="735" spans="1:260" s="5" customFormat="1" x14ac:dyDescent="0.35">
      <c r="A735" s="32">
        <v>731</v>
      </c>
      <c r="B735" s="33">
        <f>ESTUDIANTES!B735</f>
        <v>0</v>
      </c>
      <c r="C735" s="33">
        <f>ESTUDIANTES!C735</f>
        <v>0</v>
      </c>
      <c r="D735" s="99">
        <f>ESTUDIANTES!D735</f>
        <v>0</v>
      </c>
      <c r="E735" s="99"/>
      <c r="F735" s="99"/>
      <c r="G735" s="99"/>
      <c r="H735" s="34">
        <f>ESTUDIANTES!E735</f>
        <v>0</v>
      </c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</row>
    <row r="736" spans="1:260" s="5" customFormat="1" x14ac:dyDescent="0.35">
      <c r="A736" s="32">
        <v>732</v>
      </c>
      <c r="B736" s="33">
        <f>ESTUDIANTES!B736</f>
        <v>0</v>
      </c>
      <c r="C736" s="33">
        <f>ESTUDIANTES!C736</f>
        <v>0</v>
      </c>
      <c r="D736" s="99">
        <f>ESTUDIANTES!D736</f>
        <v>0</v>
      </c>
      <c r="E736" s="99"/>
      <c r="F736" s="99"/>
      <c r="G736" s="99"/>
      <c r="H736" s="34">
        <f>ESTUDIANTES!E736</f>
        <v>0</v>
      </c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</row>
    <row r="737" spans="1:260" s="5" customFormat="1" x14ac:dyDescent="0.35">
      <c r="A737" s="32">
        <v>733</v>
      </c>
      <c r="B737" s="33">
        <f>ESTUDIANTES!B737</f>
        <v>0</v>
      </c>
      <c r="C737" s="33">
        <f>ESTUDIANTES!C737</f>
        <v>0</v>
      </c>
      <c r="D737" s="99">
        <f>ESTUDIANTES!D737</f>
        <v>0</v>
      </c>
      <c r="E737" s="99"/>
      <c r="F737" s="99"/>
      <c r="G737" s="99"/>
      <c r="H737" s="34">
        <f>ESTUDIANTES!E737</f>
        <v>0</v>
      </c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</row>
    <row r="738" spans="1:260" s="5" customFormat="1" x14ac:dyDescent="0.35">
      <c r="A738" s="32">
        <v>734</v>
      </c>
      <c r="B738" s="33">
        <f>ESTUDIANTES!B738</f>
        <v>0</v>
      </c>
      <c r="C738" s="33">
        <f>ESTUDIANTES!C738</f>
        <v>0</v>
      </c>
      <c r="D738" s="99">
        <f>ESTUDIANTES!D738</f>
        <v>0</v>
      </c>
      <c r="E738" s="99"/>
      <c r="F738" s="99"/>
      <c r="G738" s="99"/>
      <c r="H738" s="34">
        <f>ESTUDIANTES!E738</f>
        <v>0</v>
      </c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</row>
    <row r="739" spans="1:260" s="5" customFormat="1" x14ac:dyDescent="0.35">
      <c r="A739" s="32">
        <v>735</v>
      </c>
      <c r="B739" s="33">
        <f>ESTUDIANTES!B739</f>
        <v>0</v>
      </c>
      <c r="C739" s="33">
        <f>ESTUDIANTES!C739</f>
        <v>0</v>
      </c>
      <c r="D739" s="99">
        <f>ESTUDIANTES!D739</f>
        <v>0</v>
      </c>
      <c r="E739" s="99"/>
      <c r="F739" s="99"/>
      <c r="G739" s="99"/>
      <c r="H739" s="34">
        <f>ESTUDIANTES!E739</f>
        <v>0</v>
      </c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</row>
    <row r="740" spans="1:260" s="5" customFormat="1" x14ac:dyDescent="0.35">
      <c r="A740" s="32">
        <v>736</v>
      </c>
      <c r="B740" s="33">
        <f>ESTUDIANTES!B740</f>
        <v>0</v>
      </c>
      <c r="C740" s="33">
        <f>ESTUDIANTES!C740</f>
        <v>0</v>
      </c>
      <c r="D740" s="99">
        <f>ESTUDIANTES!D740</f>
        <v>0</v>
      </c>
      <c r="E740" s="99"/>
      <c r="F740" s="99"/>
      <c r="G740" s="99"/>
      <c r="H740" s="34">
        <f>ESTUDIANTES!E740</f>
        <v>0</v>
      </c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</row>
    <row r="741" spans="1:260" s="5" customFormat="1" x14ac:dyDescent="0.35">
      <c r="A741" s="32">
        <v>737</v>
      </c>
      <c r="B741" s="33">
        <f>ESTUDIANTES!B741</f>
        <v>0</v>
      </c>
      <c r="C741" s="33">
        <f>ESTUDIANTES!C741</f>
        <v>0</v>
      </c>
      <c r="D741" s="99">
        <f>ESTUDIANTES!D741</f>
        <v>0</v>
      </c>
      <c r="E741" s="99"/>
      <c r="F741" s="99"/>
      <c r="G741" s="99"/>
      <c r="H741" s="34">
        <f>ESTUDIANTES!E741</f>
        <v>0</v>
      </c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</row>
    <row r="742" spans="1:260" s="5" customFormat="1" x14ac:dyDescent="0.35">
      <c r="A742" s="32">
        <v>738</v>
      </c>
      <c r="B742" s="33">
        <f>ESTUDIANTES!B742</f>
        <v>0</v>
      </c>
      <c r="C742" s="33">
        <f>ESTUDIANTES!C742</f>
        <v>0</v>
      </c>
      <c r="D742" s="99">
        <f>ESTUDIANTES!D742</f>
        <v>0</v>
      </c>
      <c r="E742" s="99"/>
      <c r="F742" s="99"/>
      <c r="G742" s="99"/>
      <c r="H742" s="34">
        <f>ESTUDIANTES!E742</f>
        <v>0</v>
      </c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</row>
    <row r="743" spans="1:260" s="5" customFormat="1" x14ac:dyDescent="0.35">
      <c r="A743" s="32">
        <v>739</v>
      </c>
      <c r="B743" s="33">
        <f>ESTUDIANTES!B743</f>
        <v>0</v>
      </c>
      <c r="C743" s="33">
        <f>ESTUDIANTES!C743</f>
        <v>0</v>
      </c>
      <c r="D743" s="99">
        <f>ESTUDIANTES!D743</f>
        <v>0</v>
      </c>
      <c r="E743" s="99"/>
      <c r="F743" s="99"/>
      <c r="G743" s="99"/>
      <c r="H743" s="34">
        <f>ESTUDIANTES!E743</f>
        <v>0</v>
      </c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</row>
    <row r="744" spans="1:260" s="5" customFormat="1" x14ac:dyDescent="0.35">
      <c r="A744" s="32">
        <v>740</v>
      </c>
      <c r="B744" s="33">
        <f>ESTUDIANTES!B744</f>
        <v>0</v>
      </c>
      <c r="C744" s="33">
        <f>ESTUDIANTES!C744</f>
        <v>0</v>
      </c>
      <c r="D744" s="99">
        <f>ESTUDIANTES!D744</f>
        <v>0</v>
      </c>
      <c r="E744" s="99"/>
      <c r="F744" s="99"/>
      <c r="G744" s="99"/>
      <c r="H744" s="34">
        <f>ESTUDIANTES!E744</f>
        <v>0</v>
      </c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</row>
    <row r="745" spans="1:260" s="5" customFormat="1" x14ac:dyDescent="0.35">
      <c r="A745" s="32">
        <v>741</v>
      </c>
      <c r="B745" s="33">
        <f>ESTUDIANTES!B745</f>
        <v>0</v>
      </c>
      <c r="C745" s="33">
        <f>ESTUDIANTES!C745</f>
        <v>0</v>
      </c>
      <c r="D745" s="99">
        <f>ESTUDIANTES!D745</f>
        <v>0</v>
      </c>
      <c r="E745" s="99"/>
      <c r="F745" s="99"/>
      <c r="G745" s="99"/>
      <c r="H745" s="34">
        <f>ESTUDIANTES!E745</f>
        <v>0</v>
      </c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</row>
    <row r="746" spans="1:260" s="5" customFormat="1" x14ac:dyDescent="0.35">
      <c r="A746" s="32">
        <v>742</v>
      </c>
      <c r="B746" s="33">
        <f>ESTUDIANTES!B746</f>
        <v>0</v>
      </c>
      <c r="C746" s="33">
        <f>ESTUDIANTES!C746</f>
        <v>0</v>
      </c>
      <c r="D746" s="99">
        <f>ESTUDIANTES!D746</f>
        <v>0</v>
      </c>
      <c r="E746" s="99"/>
      <c r="F746" s="99"/>
      <c r="G746" s="99"/>
      <c r="H746" s="34">
        <f>ESTUDIANTES!E746</f>
        <v>0</v>
      </c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</row>
    <row r="747" spans="1:260" s="5" customFormat="1" x14ac:dyDescent="0.35">
      <c r="A747" s="32">
        <v>743</v>
      </c>
      <c r="B747" s="33">
        <f>ESTUDIANTES!B747</f>
        <v>0</v>
      </c>
      <c r="C747" s="33">
        <f>ESTUDIANTES!C747</f>
        <v>0</v>
      </c>
      <c r="D747" s="99">
        <f>ESTUDIANTES!D747</f>
        <v>0</v>
      </c>
      <c r="E747" s="99"/>
      <c r="F747" s="99"/>
      <c r="G747" s="99"/>
      <c r="H747" s="34">
        <f>ESTUDIANTES!E747</f>
        <v>0</v>
      </c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</row>
    <row r="748" spans="1:260" s="5" customFormat="1" x14ac:dyDescent="0.35">
      <c r="A748" s="32">
        <v>744</v>
      </c>
      <c r="B748" s="33">
        <f>ESTUDIANTES!B748</f>
        <v>0</v>
      </c>
      <c r="C748" s="33">
        <f>ESTUDIANTES!C748</f>
        <v>0</v>
      </c>
      <c r="D748" s="99">
        <f>ESTUDIANTES!D748</f>
        <v>0</v>
      </c>
      <c r="E748" s="99"/>
      <c r="F748" s="99"/>
      <c r="G748" s="99"/>
      <c r="H748" s="34">
        <f>ESTUDIANTES!E748</f>
        <v>0</v>
      </c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</row>
    <row r="749" spans="1:260" s="5" customFormat="1" x14ac:dyDescent="0.35">
      <c r="A749" s="32">
        <v>745</v>
      </c>
      <c r="B749" s="33">
        <f>ESTUDIANTES!B749</f>
        <v>0</v>
      </c>
      <c r="C749" s="33">
        <f>ESTUDIANTES!C749</f>
        <v>0</v>
      </c>
      <c r="D749" s="99">
        <f>ESTUDIANTES!D749</f>
        <v>0</v>
      </c>
      <c r="E749" s="99"/>
      <c r="F749" s="99"/>
      <c r="G749" s="99"/>
      <c r="H749" s="34">
        <f>ESTUDIANTES!E749</f>
        <v>0</v>
      </c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</row>
    <row r="750" spans="1:260" s="5" customFormat="1" x14ac:dyDescent="0.35">
      <c r="A750" s="32">
        <v>746</v>
      </c>
      <c r="B750" s="33">
        <f>ESTUDIANTES!B750</f>
        <v>0</v>
      </c>
      <c r="C750" s="33">
        <f>ESTUDIANTES!C750</f>
        <v>0</v>
      </c>
      <c r="D750" s="99">
        <f>ESTUDIANTES!D750</f>
        <v>0</v>
      </c>
      <c r="E750" s="99"/>
      <c r="F750" s="99"/>
      <c r="G750" s="99"/>
      <c r="H750" s="34">
        <f>ESTUDIANTES!E750</f>
        <v>0</v>
      </c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</row>
    <row r="751" spans="1:260" s="5" customFormat="1" x14ac:dyDescent="0.35">
      <c r="A751" s="32">
        <v>747</v>
      </c>
      <c r="B751" s="33">
        <f>ESTUDIANTES!B751</f>
        <v>0</v>
      </c>
      <c r="C751" s="33">
        <f>ESTUDIANTES!C751</f>
        <v>0</v>
      </c>
      <c r="D751" s="99">
        <f>ESTUDIANTES!D751</f>
        <v>0</v>
      </c>
      <c r="E751" s="99"/>
      <c r="F751" s="99"/>
      <c r="G751" s="99"/>
      <c r="H751" s="34">
        <f>ESTUDIANTES!E751</f>
        <v>0</v>
      </c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</row>
    <row r="752" spans="1:260" s="5" customFormat="1" x14ac:dyDescent="0.35">
      <c r="A752" s="32">
        <v>748</v>
      </c>
      <c r="B752" s="33">
        <f>ESTUDIANTES!B752</f>
        <v>0</v>
      </c>
      <c r="C752" s="33">
        <f>ESTUDIANTES!C752</f>
        <v>0</v>
      </c>
      <c r="D752" s="99">
        <f>ESTUDIANTES!D752</f>
        <v>0</v>
      </c>
      <c r="E752" s="99"/>
      <c r="F752" s="99"/>
      <c r="G752" s="99"/>
      <c r="H752" s="34">
        <f>ESTUDIANTES!E752</f>
        <v>0</v>
      </c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</row>
    <row r="753" spans="1:260" s="5" customFormat="1" x14ac:dyDescent="0.35">
      <c r="A753" s="32">
        <v>749</v>
      </c>
      <c r="B753" s="33">
        <f>ESTUDIANTES!B753</f>
        <v>0</v>
      </c>
      <c r="C753" s="33">
        <f>ESTUDIANTES!C753</f>
        <v>0</v>
      </c>
      <c r="D753" s="99">
        <f>ESTUDIANTES!D753</f>
        <v>0</v>
      </c>
      <c r="E753" s="99"/>
      <c r="F753" s="99"/>
      <c r="G753" s="99"/>
      <c r="H753" s="34">
        <f>ESTUDIANTES!E753</f>
        <v>0</v>
      </c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</row>
    <row r="754" spans="1:260" s="5" customFormat="1" x14ac:dyDescent="0.35">
      <c r="A754" s="32">
        <v>750</v>
      </c>
      <c r="B754" s="33">
        <f>ESTUDIANTES!B754</f>
        <v>0</v>
      </c>
      <c r="C754" s="33">
        <f>ESTUDIANTES!C754</f>
        <v>0</v>
      </c>
      <c r="D754" s="99">
        <f>ESTUDIANTES!D754</f>
        <v>0</v>
      </c>
      <c r="E754" s="99"/>
      <c r="F754" s="99"/>
      <c r="G754" s="99"/>
      <c r="H754" s="34">
        <f>ESTUDIANTES!E754</f>
        <v>0</v>
      </c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</row>
    <row r="755" spans="1:260" s="5" customFormat="1" x14ac:dyDescent="0.35">
      <c r="A755" s="32">
        <v>751</v>
      </c>
      <c r="B755" s="33">
        <f>ESTUDIANTES!B755</f>
        <v>0</v>
      </c>
      <c r="C755" s="33">
        <f>ESTUDIANTES!C755</f>
        <v>0</v>
      </c>
      <c r="D755" s="99">
        <f>ESTUDIANTES!D755</f>
        <v>0</v>
      </c>
      <c r="E755" s="99"/>
      <c r="F755" s="99"/>
      <c r="G755" s="99"/>
      <c r="H755" s="34">
        <f>ESTUDIANTES!E755</f>
        <v>0</v>
      </c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</row>
    <row r="756" spans="1:260" s="5" customFormat="1" x14ac:dyDescent="0.35">
      <c r="A756" s="32">
        <v>752</v>
      </c>
      <c r="B756" s="33">
        <f>ESTUDIANTES!B756</f>
        <v>0</v>
      </c>
      <c r="C756" s="33">
        <f>ESTUDIANTES!C756</f>
        <v>0</v>
      </c>
      <c r="D756" s="99">
        <f>ESTUDIANTES!D756</f>
        <v>0</v>
      </c>
      <c r="E756" s="99"/>
      <c r="F756" s="99"/>
      <c r="G756" s="99"/>
      <c r="H756" s="34">
        <f>ESTUDIANTES!E756</f>
        <v>0</v>
      </c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</row>
    <row r="757" spans="1:260" s="5" customFormat="1" x14ac:dyDescent="0.35">
      <c r="A757" s="32">
        <v>753</v>
      </c>
      <c r="B757" s="33">
        <f>ESTUDIANTES!B757</f>
        <v>0</v>
      </c>
      <c r="C757" s="33">
        <f>ESTUDIANTES!C757</f>
        <v>0</v>
      </c>
      <c r="D757" s="99">
        <f>ESTUDIANTES!D757</f>
        <v>0</v>
      </c>
      <c r="E757" s="99"/>
      <c r="F757" s="99"/>
      <c r="G757" s="99"/>
      <c r="H757" s="34">
        <f>ESTUDIANTES!E757</f>
        <v>0</v>
      </c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</row>
    <row r="758" spans="1:260" s="5" customFormat="1" x14ac:dyDescent="0.35">
      <c r="A758" s="32">
        <v>754</v>
      </c>
      <c r="B758" s="33">
        <f>ESTUDIANTES!B758</f>
        <v>0</v>
      </c>
      <c r="C758" s="33">
        <f>ESTUDIANTES!C758</f>
        <v>0</v>
      </c>
      <c r="D758" s="99">
        <f>ESTUDIANTES!D758</f>
        <v>0</v>
      </c>
      <c r="E758" s="99"/>
      <c r="F758" s="99"/>
      <c r="G758" s="99"/>
      <c r="H758" s="34">
        <f>ESTUDIANTES!E758</f>
        <v>0</v>
      </c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</row>
    <row r="759" spans="1:260" s="5" customFormat="1" x14ac:dyDescent="0.35">
      <c r="A759" s="32">
        <v>755</v>
      </c>
      <c r="B759" s="33">
        <f>ESTUDIANTES!B759</f>
        <v>0</v>
      </c>
      <c r="C759" s="33">
        <f>ESTUDIANTES!C759</f>
        <v>0</v>
      </c>
      <c r="D759" s="99">
        <f>ESTUDIANTES!D759</f>
        <v>0</v>
      </c>
      <c r="E759" s="99"/>
      <c r="F759" s="99"/>
      <c r="G759" s="99"/>
      <c r="H759" s="34">
        <f>ESTUDIANTES!E759</f>
        <v>0</v>
      </c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</row>
    <row r="760" spans="1:260" s="5" customFormat="1" x14ac:dyDescent="0.35">
      <c r="A760" s="32">
        <v>756</v>
      </c>
      <c r="B760" s="33">
        <f>ESTUDIANTES!B760</f>
        <v>0</v>
      </c>
      <c r="C760" s="33">
        <f>ESTUDIANTES!C760</f>
        <v>0</v>
      </c>
      <c r="D760" s="99">
        <f>ESTUDIANTES!D760</f>
        <v>0</v>
      </c>
      <c r="E760" s="99"/>
      <c r="F760" s="99"/>
      <c r="G760" s="99"/>
      <c r="H760" s="34">
        <f>ESTUDIANTES!E760</f>
        <v>0</v>
      </c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</row>
    <row r="761" spans="1:260" s="5" customFormat="1" x14ac:dyDescent="0.35">
      <c r="A761" s="32">
        <v>757</v>
      </c>
      <c r="B761" s="33">
        <f>ESTUDIANTES!B761</f>
        <v>0</v>
      </c>
      <c r="C761" s="33">
        <f>ESTUDIANTES!C761</f>
        <v>0</v>
      </c>
      <c r="D761" s="99">
        <f>ESTUDIANTES!D761</f>
        <v>0</v>
      </c>
      <c r="E761" s="99"/>
      <c r="F761" s="99"/>
      <c r="G761" s="99"/>
      <c r="H761" s="34">
        <f>ESTUDIANTES!E761</f>
        <v>0</v>
      </c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</row>
    <row r="762" spans="1:260" s="5" customFormat="1" x14ac:dyDescent="0.35">
      <c r="A762" s="32">
        <v>758</v>
      </c>
      <c r="B762" s="33">
        <f>ESTUDIANTES!B762</f>
        <v>0</v>
      </c>
      <c r="C762" s="33">
        <f>ESTUDIANTES!C762</f>
        <v>0</v>
      </c>
      <c r="D762" s="99">
        <f>ESTUDIANTES!D762</f>
        <v>0</v>
      </c>
      <c r="E762" s="99"/>
      <c r="F762" s="99"/>
      <c r="G762" s="99"/>
      <c r="H762" s="34">
        <f>ESTUDIANTES!E762</f>
        <v>0</v>
      </c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</row>
    <row r="763" spans="1:260" s="5" customFormat="1" x14ac:dyDescent="0.35">
      <c r="A763" s="32">
        <v>759</v>
      </c>
      <c r="B763" s="33">
        <f>ESTUDIANTES!B763</f>
        <v>0</v>
      </c>
      <c r="C763" s="33">
        <f>ESTUDIANTES!C763</f>
        <v>0</v>
      </c>
      <c r="D763" s="99">
        <f>ESTUDIANTES!D763</f>
        <v>0</v>
      </c>
      <c r="E763" s="99"/>
      <c r="F763" s="99"/>
      <c r="G763" s="99"/>
      <c r="H763" s="34">
        <f>ESTUDIANTES!E763</f>
        <v>0</v>
      </c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</row>
    <row r="764" spans="1:260" s="5" customFormat="1" x14ac:dyDescent="0.35">
      <c r="A764" s="32">
        <v>760</v>
      </c>
      <c r="B764" s="33">
        <f>ESTUDIANTES!B764</f>
        <v>0</v>
      </c>
      <c r="C764" s="33">
        <f>ESTUDIANTES!C764</f>
        <v>0</v>
      </c>
      <c r="D764" s="99">
        <f>ESTUDIANTES!D764</f>
        <v>0</v>
      </c>
      <c r="E764" s="99"/>
      <c r="F764" s="99"/>
      <c r="G764" s="99"/>
      <c r="H764" s="34">
        <f>ESTUDIANTES!E764</f>
        <v>0</v>
      </c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</row>
    <row r="765" spans="1:260" s="5" customFormat="1" x14ac:dyDescent="0.35">
      <c r="A765" s="32">
        <v>761</v>
      </c>
      <c r="B765" s="33">
        <f>ESTUDIANTES!B765</f>
        <v>0</v>
      </c>
      <c r="C765" s="33">
        <f>ESTUDIANTES!C765</f>
        <v>0</v>
      </c>
      <c r="D765" s="99">
        <f>ESTUDIANTES!D765</f>
        <v>0</v>
      </c>
      <c r="E765" s="99"/>
      <c r="F765" s="99"/>
      <c r="G765" s="99"/>
      <c r="H765" s="34">
        <f>ESTUDIANTES!E765</f>
        <v>0</v>
      </c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</row>
    <row r="766" spans="1:260" s="5" customFormat="1" x14ac:dyDescent="0.35">
      <c r="A766" s="32">
        <v>762</v>
      </c>
      <c r="B766" s="33">
        <f>ESTUDIANTES!B766</f>
        <v>0</v>
      </c>
      <c r="C766" s="33">
        <f>ESTUDIANTES!C766</f>
        <v>0</v>
      </c>
      <c r="D766" s="99">
        <f>ESTUDIANTES!D766</f>
        <v>0</v>
      </c>
      <c r="E766" s="99"/>
      <c r="F766" s="99"/>
      <c r="G766" s="99"/>
      <c r="H766" s="34">
        <f>ESTUDIANTES!E766</f>
        <v>0</v>
      </c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</row>
    <row r="767" spans="1:260" s="5" customFormat="1" x14ac:dyDescent="0.35">
      <c r="A767" s="32">
        <v>763</v>
      </c>
      <c r="B767" s="33">
        <f>ESTUDIANTES!B767</f>
        <v>0</v>
      </c>
      <c r="C767" s="33">
        <f>ESTUDIANTES!C767</f>
        <v>0</v>
      </c>
      <c r="D767" s="99">
        <f>ESTUDIANTES!D767</f>
        <v>0</v>
      </c>
      <c r="E767" s="99"/>
      <c r="F767" s="99"/>
      <c r="G767" s="99"/>
      <c r="H767" s="34">
        <f>ESTUDIANTES!E767</f>
        <v>0</v>
      </c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</row>
    <row r="768" spans="1:260" s="5" customFormat="1" x14ac:dyDescent="0.35">
      <c r="A768" s="32">
        <v>764</v>
      </c>
      <c r="B768" s="33">
        <f>ESTUDIANTES!B768</f>
        <v>0</v>
      </c>
      <c r="C768" s="33">
        <f>ESTUDIANTES!C768</f>
        <v>0</v>
      </c>
      <c r="D768" s="99">
        <f>ESTUDIANTES!D768</f>
        <v>0</v>
      </c>
      <c r="E768" s="99"/>
      <c r="F768" s="99"/>
      <c r="G768" s="99"/>
      <c r="H768" s="34">
        <f>ESTUDIANTES!E768</f>
        <v>0</v>
      </c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</row>
    <row r="769" spans="1:260" s="5" customFormat="1" x14ac:dyDescent="0.35">
      <c r="A769" s="32">
        <v>765</v>
      </c>
      <c r="B769" s="33">
        <f>ESTUDIANTES!B769</f>
        <v>0</v>
      </c>
      <c r="C769" s="33">
        <f>ESTUDIANTES!C769</f>
        <v>0</v>
      </c>
      <c r="D769" s="99">
        <f>ESTUDIANTES!D769</f>
        <v>0</v>
      </c>
      <c r="E769" s="99"/>
      <c r="F769" s="99"/>
      <c r="G769" s="99"/>
      <c r="H769" s="34">
        <f>ESTUDIANTES!E769</f>
        <v>0</v>
      </c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</row>
    <row r="770" spans="1:260" s="5" customFormat="1" x14ac:dyDescent="0.35">
      <c r="A770" s="32">
        <v>766</v>
      </c>
      <c r="B770" s="33">
        <f>ESTUDIANTES!B770</f>
        <v>0</v>
      </c>
      <c r="C770" s="33">
        <f>ESTUDIANTES!C770</f>
        <v>0</v>
      </c>
      <c r="D770" s="99">
        <f>ESTUDIANTES!D770</f>
        <v>0</v>
      </c>
      <c r="E770" s="99"/>
      <c r="F770" s="99"/>
      <c r="G770" s="99"/>
      <c r="H770" s="34">
        <f>ESTUDIANTES!E770</f>
        <v>0</v>
      </c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</row>
    <row r="771" spans="1:260" s="5" customFormat="1" x14ac:dyDescent="0.35">
      <c r="A771" s="32">
        <v>767</v>
      </c>
      <c r="B771" s="33">
        <f>ESTUDIANTES!B771</f>
        <v>0</v>
      </c>
      <c r="C771" s="33">
        <f>ESTUDIANTES!C771</f>
        <v>0</v>
      </c>
      <c r="D771" s="99">
        <f>ESTUDIANTES!D771</f>
        <v>0</v>
      </c>
      <c r="E771" s="99"/>
      <c r="F771" s="99"/>
      <c r="G771" s="99"/>
      <c r="H771" s="34">
        <f>ESTUDIANTES!E771</f>
        <v>0</v>
      </c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</row>
    <row r="772" spans="1:260" s="5" customFormat="1" x14ac:dyDescent="0.35">
      <c r="A772" s="32">
        <v>768</v>
      </c>
      <c r="B772" s="33">
        <f>ESTUDIANTES!B772</f>
        <v>0</v>
      </c>
      <c r="C772" s="33">
        <f>ESTUDIANTES!C772</f>
        <v>0</v>
      </c>
      <c r="D772" s="99">
        <f>ESTUDIANTES!D772</f>
        <v>0</v>
      </c>
      <c r="E772" s="99"/>
      <c r="F772" s="99"/>
      <c r="G772" s="99"/>
      <c r="H772" s="34">
        <f>ESTUDIANTES!E772</f>
        <v>0</v>
      </c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</row>
    <row r="773" spans="1:260" s="5" customFormat="1" x14ac:dyDescent="0.35">
      <c r="A773" s="32">
        <v>769</v>
      </c>
      <c r="B773" s="33">
        <f>ESTUDIANTES!B773</f>
        <v>0</v>
      </c>
      <c r="C773" s="33">
        <f>ESTUDIANTES!C773</f>
        <v>0</v>
      </c>
      <c r="D773" s="99">
        <f>ESTUDIANTES!D773</f>
        <v>0</v>
      </c>
      <c r="E773" s="99"/>
      <c r="F773" s="99"/>
      <c r="G773" s="99"/>
      <c r="H773" s="34">
        <f>ESTUDIANTES!E773</f>
        <v>0</v>
      </c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</row>
    <row r="774" spans="1:260" s="5" customFormat="1" x14ac:dyDescent="0.35">
      <c r="A774" s="32">
        <v>770</v>
      </c>
      <c r="B774" s="33">
        <f>ESTUDIANTES!B774</f>
        <v>0</v>
      </c>
      <c r="C774" s="33">
        <f>ESTUDIANTES!C774</f>
        <v>0</v>
      </c>
      <c r="D774" s="99">
        <f>ESTUDIANTES!D774</f>
        <v>0</v>
      </c>
      <c r="E774" s="99"/>
      <c r="F774" s="99"/>
      <c r="G774" s="99"/>
      <c r="H774" s="34">
        <f>ESTUDIANTES!E774</f>
        <v>0</v>
      </c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</row>
    <row r="775" spans="1:260" s="5" customFormat="1" x14ac:dyDescent="0.35">
      <c r="A775" s="32">
        <v>771</v>
      </c>
      <c r="B775" s="33">
        <f>ESTUDIANTES!B775</f>
        <v>0</v>
      </c>
      <c r="C775" s="33">
        <f>ESTUDIANTES!C775</f>
        <v>0</v>
      </c>
      <c r="D775" s="99">
        <f>ESTUDIANTES!D775</f>
        <v>0</v>
      </c>
      <c r="E775" s="99"/>
      <c r="F775" s="99"/>
      <c r="G775" s="99"/>
      <c r="H775" s="34">
        <f>ESTUDIANTES!E775</f>
        <v>0</v>
      </c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</row>
    <row r="776" spans="1:260" s="5" customFormat="1" x14ac:dyDescent="0.35">
      <c r="A776" s="32">
        <v>772</v>
      </c>
      <c r="B776" s="33">
        <f>ESTUDIANTES!B776</f>
        <v>0</v>
      </c>
      <c r="C776" s="33">
        <f>ESTUDIANTES!C776</f>
        <v>0</v>
      </c>
      <c r="D776" s="99">
        <f>ESTUDIANTES!D776</f>
        <v>0</v>
      </c>
      <c r="E776" s="99"/>
      <c r="F776" s="99"/>
      <c r="G776" s="99"/>
      <c r="H776" s="34">
        <f>ESTUDIANTES!E776</f>
        <v>0</v>
      </c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</row>
    <row r="777" spans="1:260" s="5" customFormat="1" x14ac:dyDescent="0.35">
      <c r="A777" s="32">
        <v>773</v>
      </c>
      <c r="B777" s="33">
        <f>ESTUDIANTES!B777</f>
        <v>0</v>
      </c>
      <c r="C777" s="33">
        <f>ESTUDIANTES!C777</f>
        <v>0</v>
      </c>
      <c r="D777" s="99">
        <f>ESTUDIANTES!D777</f>
        <v>0</v>
      </c>
      <c r="E777" s="99"/>
      <c r="F777" s="99"/>
      <c r="G777" s="99"/>
      <c r="H777" s="34">
        <f>ESTUDIANTES!E777</f>
        <v>0</v>
      </c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</row>
    <row r="778" spans="1:260" s="5" customFormat="1" x14ac:dyDescent="0.35">
      <c r="A778" s="32">
        <v>774</v>
      </c>
      <c r="B778" s="33">
        <f>ESTUDIANTES!B778</f>
        <v>0</v>
      </c>
      <c r="C778" s="33">
        <f>ESTUDIANTES!C778</f>
        <v>0</v>
      </c>
      <c r="D778" s="99">
        <f>ESTUDIANTES!D778</f>
        <v>0</v>
      </c>
      <c r="E778" s="99"/>
      <c r="F778" s="99"/>
      <c r="G778" s="99"/>
      <c r="H778" s="34">
        <f>ESTUDIANTES!E778</f>
        <v>0</v>
      </c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</row>
    <row r="779" spans="1:260" s="5" customFormat="1" x14ac:dyDescent="0.35">
      <c r="A779" s="32">
        <v>775</v>
      </c>
      <c r="B779" s="33">
        <f>ESTUDIANTES!B779</f>
        <v>0</v>
      </c>
      <c r="C779" s="33">
        <f>ESTUDIANTES!C779</f>
        <v>0</v>
      </c>
      <c r="D779" s="99">
        <f>ESTUDIANTES!D779</f>
        <v>0</v>
      </c>
      <c r="E779" s="99"/>
      <c r="F779" s="99"/>
      <c r="G779" s="99"/>
      <c r="H779" s="34">
        <f>ESTUDIANTES!E779</f>
        <v>0</v>
      </c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</row>
    <row r="780" spans="1:260" s="5" customFormat="1" x14ac:dyDescent="0.35">
      <c r="A780" s="32">
        <v>776</v>
      </c>
      <c r="B780" s="33">
        <f>ESTUDIANTES!B780</f>
        <v>0</v>
      </c>
      <c r="C780" s="33">
        <f>ESTUDIANTES!C780</f>
        <v>0</v>
      </c>
      <c r="D780" s="99">
        <f>ESTUDIANTES!D780</f>
        <v>0</v>
      </c>
      <c r="E780" s="99"/>
      <c r="F780" s="99"/>
      <c r="G780" s="99"/>
      <c r="H780" s="34">
        <f>ESTUDIANTES!E780</f>
        <v>0</v>
      </c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</row>
    <row r="781" spans="1:260" s="5" customFormat="1" x14ac:dyDescent="0.35">
      <c r="A781" s="32">
        <v>777</v>
      </c>
      <c r="B781" s="33">
        <f>ESTUDIANTES!B781</f>
        <v>0</v>
      </c>
      <c r="C781" s="33">
        <f>ESTUDIANTES!C781</f>
        <v>0</v>
      </c>
      <c r="D781" s="99">
        <f>ESTUDIANTES!D781</f>
        <v>0</v>
      </c>
      <c r="E781" s="99"/>
      <c r="F781" s="99"/>
      <c r="G781" s="99"/>
      <c r="H781" s="34">
        <f>ESTUDIANTES!E781</f>
        <v>0</v>
      </c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</row>
    <row r="782" spans="1:260" s="5" customFormat="1" x14ac:dyDescent="0.35">
      <c r="A782" s="32">
        <v>778</v>
      </c>
      <c r="B782" s="33">
        <f>ESTUDIANTES!B782</f>
        <v>0</v>
      </c>
      <c r="C782" s="33">
        <f>ESTUDIANTES!C782</f>
        <v>0</v>
      </c>
      <c r="D782" s="99">
        <f>ESTUDIANTES!D782</f>
        <v>0</v>
      </c>
      <c r="E782" s="99"/>
      <c r="F782" s="99"/>
      <c r="G782" s="99"/>
      <c r="H782" s="34">
        <f>ESTUDIANTES!E782</f>
        <v>0</v>
      </c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</row>
    <row r="783" spans="1:260" s="5" customFormat="1" x14ac:dyDescent="0.35">
      <c r="A783" s="32">
        <v>779</v>
      </c>
      <c r="B783" s="33">
        <f>ESTUDIANTES!B783</f>
        <v>0</v>
      </c>
      <c r="C783" s="33">
        <f>ESTUDIANTES!C783</f>
        <v>0</v>
      </c>
      <c r="D783" s="99">
        <f>ESTUDIANTES!D783</f>
        <v>0</v>
      </c>
      <c r="E783" s="99"/>
      <c r="F783" s="99"/>
      <c r="G783" s="99"/>
      <c r="H783" s="34">
        <f>ESTUDIANTES!E783</f>
        <v>0</v>
      </c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</row>
    <row r="784" spans="1:260" s="5" customFormat="1" x14ac:dyDescent="0.35">
      <c r="A784" s="32">
        <v>780</v>
      </c>
      <c r="B784" s="33">
        <f>ESTUDIANTES!B784</f>
        <v>0</v>
      </c>
      <c r="C784" s="33">
        <f>ESTUDIANTES!C784</f>
        <v>0</v>
      </c>
      <c r="D784" s="99">
        <f>ESTUDIANTES!D784</f>
        <v>0</v>
      </c>
      <c r="E784" s="99"/>
      <c r="F784" s="99"/>
      <c r="G784" s="99"/>
      <c r="H784" s="34">
        <f>ESTUDIANTES!E784</f>
        <v>0</v>
      </c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</row>
    <row r="785" spans="1:260" s="5" customFormat="1" x14ac:dyDescent="0.35">
      <c r="A785" s="32">
        <v>781</v>
      </c>
      <c r="B785" s="33">
        <f>ESTUDIANTES!B785</f>
        <v>0</v>
      </c>
      <c r="C785" s="33">
        <f>ESTUDIANTES!C785</f>
        <v>0</v>
      </c>
      <c r="D785" s="99">
        <f>ESTUDIANTES!D785</f>
        <v>0</v>
      </c>
      <c r="E785" s="99"/>
      <c r="F785" s="99"/>
      <c r="G785" s="99"/>
      <c r="H785" s="34">
        <f>ESTUDIANTES!E785</f>
        <v>0</v>
      </c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</row>
    <row r="786" spans="1:260" s="5" customFormat="1" x14ac:dyDescent="0.35">
      <c r="A786" s="32">
        <v>782</v>
      </c>
      <c r="B786" s="33">
        <f>ESTUDIANTES!B786</f>
        <v>0</v>
      </c>
      <c r="C786" s="33">
        <f>ESTUDIANTES!C786</f>
        <v>0</v>
      </c>
      <c r="D786" s="99">
        <f>ESTUDIANTES!D786</f>
        <v>0</v>
      </c>
      <c r="E786" s="99"/>
      <c r="F786" s="99"/>
      <c r="G786" s="99"/>
      <c r="H786" s="34">
        <f>ESTUDIANTES!E786</f>
        <v>0</v>
      </c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</row>
    <row r="787" spans="1:260" s="5" customFormat="1" x14ac:dyDescent="0.35">
      <c r="A787" s="32">
        <v>783</v>
      </c>
      <c r="B787" s="33">
        <f>ESTUDIANTES!B787</f>
        <v>0</v>
      </c>
      <c r="C787" s="33">
        <f>ESTUDIANTES!C787</f>
        <v>0</v>
      </c>
      <c r="D787" s="99">
        <f>ESTUDIANTES!D787</f>
        <v>0</v>
      </c>
      <c r="E787" s="99"/>
      <c r="F787" s="99"/>
      <c r="G787" s="99"/>
      <c r="H787" s="34">
        <f>ESTUDIANTES!E787</f>
        <v>0</v>
      </c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</row>
    <row r="788" spans="1:260" s="5" customFormat="1" x14ac:dyDescent="0.35">
      <c r="A788" s="32">
        <v>784</v>
      </c>
      <c r="B788" s="33">
        <f>ESTUDIANTES!B788</f>
        <v>0</v>
      </c>
      <c r="C788" s="33">
        <f>ESTUDIANTES!C788</f>
        <v>0</v>
      </c>
      <c r="D788" s="99">
        <f>ESTUDIANTES!D788</f>
        <v>0</v>
      </c>
      <c r="E788" s="99"/>
      <c r="F788" s="99"/>
      <c r="G788" s="99"/>
      <c r="H788" s="34">
        <f>ESTUDIANTES!E788</f>
        <v>0</v>
      </c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</row>
    <row r="789" spans="1:260" s="5" customFormat="1" x14ac:dyDescent="0.35">
      <c r="A789" s="32">
        <v>785</v>
      </c>
      <c r="B789" s="33">
        <f>ESTUDIANTES!B789</f>
        <v>0</v>
      </c>
      <c r="C789" s="33">
        <f>ESTUDIANTES!C789</f>
        <v>0</v>
      </c>
      <c r="D789" s="99">
        <f>ESTUDIANTES!D789</f>
        <v>0</v>
      </c>
      <c r="E789" s="99"/>
      <c r="F789" s="99"/>
      <c r="G789" s="99"/>
      <c r="H789" s="34">
        <f>ESTUDIANTES!E789</f>
        <v>0</v>
      </c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</row>
    <row r="790" spans="1:260" s="5" customFormat="1" x14ac:dyDescent="0.35">
      <c r="A790" s="32">
        <v>786</v>
      </c>
      <c r="B790" s="33">
        <f>ESTUDIANTES!B790</f>
        <v>0</v>
      </c>
      <c r="C790" s="33">
        <f>ESTUDIANTES!C790</f>
        <v>0</v>
      </c>
      <c r="D790" s="99">
        <f>ESTUDIANTES!D790</f>
        <v>0</v>
      </c>
      <c r="E790" s="99"/>
      <c r="F790" s="99"/>
      <c r="G790" s="99"/>
      <c r="H790" s="34">
        <f>ESTUDIANTES!E790</f>
        <v>0</v>
      </c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</row>
    <row r="791" spans="1:260" s="5" customFormat="1" x14ac:dyDescent="0.35">
      <c r="A791" s="32">
        <v>787</v>
      </c>
      <c r="B791" s="33">
        <f>ESTUDIANTES!B791</f>
        <v>0</v>
      </c>
      <c r="C791" s="33">
        <f>ESTUDIANTES!C791</f>
        <v>0</v>
      </c>
      <c r="D791" s="99">
        <f>ESTUDIANTES!D791</f>
        <v>0</v>
      </c>
      <c r="E791" s="99"/>
      <c r="F791" s="99"/>
      <c r="G791" s="99"/>
      <c r="H791" s="34">
        <f>ESTUDIANTES!E791</f>
        <v>0</v>
      </c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</row>
    <row r="792" spans="1:260" s="5" customFormat="1" x14ac:dyDescent="0.35">
      <c r="A792" s="32">
        <v>788</v>
      </c>
      <c r="B792" s="33">
        <f>ESTUDIANTES!B792</f>
        <v>0</v>
      </c>
      <c r="C792" s="33">
        <f>ESTUDIANTES!C792</f>
        <v>0</v>
      </c>
      <c r="D792" s="99">
        <f>ESTUDIANTES!D792</f>
        <v>0</v>
      </c>
      <c r="E792" s="99"/>
      <c r="F792" s="99"/>
      <c r="G792" s="99"/>
      <c r="H792" s="34">
        <f>ESTUDIANTES!E792</f>
        <v>0</v>
      </c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</row>
    <row r="793" spans="1:260" s="5" customFormat="1" x14ac:dyDescent="0.35">
      <c r="A793" s="32">
        <v>789</v>
      </c>
      <c r="B793" s="33">
        <f>ESTUDIANTES!B793</f>
        <v>0</v>
      </c>
      <c r="C793" s="33">
        <f>ESTUDIANTES!C793</f>
        <v>0</v>
      </c>
      <c r="D793" s="99">
        <f>ESTUDIANTES!D793</f>
        <v>0</v>
      </c>
      <c r="E793" s="99"/>
      <c r="F793" s="99"/>
      <c r="G793" s="99"/>
      <c r="H793" s="34">
        <f>ESTUDIANTES!E793</f>
        <v>0</v>
      </c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</row>
    <row r="794" spans="1:260" s="5" customFormat="1" x14ac:dyDescent="0.35">
      <c r="A794" s="32">
        <v>790</v>
      </c>
      <c r="B794" s="33">
        <f>ESTUDIANTES!B794</f>
        <v>0</v>
      </c>
      <c r="C794" s="33">
        <f>ESTUDIANTES!C794</f>
        <v>0</v>
      </c>
      <c r="D794" s="99">
        <f>ESTUDIANTES!D794</f>
        <v>0</v>
      </c>
      <c r="E794" s="99"/>
      <c r="F794" s="99"/>
      <c r="G794" s="99"/>
      <c r="H794" s="34">
        <f>ESTUDIANTES!E794</f>
        <v>0</v>
      </c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</row>
    <row r="795" spans="1:260" s="5" customFormat="1" x14ac:dyDescent="0.35">
      <c r="A795" s="32">
        <v>791</v>
      </c>
      <c r="B795" s="33">
        <f>ESTUDIANTES!B795</f>
        <v>0</v>
      </c>
      <c r="C795" s="33">
        <f>ESTUDIANTES!C795</f>
        <v>0</v>
      </c>
      <c r="D795" s="99">
        <f>ESTUDIANTES!D795</f>
        <v>0</v>
      </c>
      <c r="E795" s="99"/>
      <c r="F795" s="99"/>
      <c r="G795" s="99"/>
      <c r="H795" s="34">
        <f>ESTUDIANTES!E795</f>
        <v>0</v>
      </c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</row>
    <row r="796" spans="1:260" s="5" customFormat="1" x14ac:dyDescent="0.35">
      <c r="A796" s="32">
        <v>792</v>
      </c>
      <c r="B796" s="33">
        <f>ESTUDIANTES!B796</f>
        <v>0</v>
      </c>
      <c r="C796" s="33">
        <f>ESTUDIANTES!C796</f>
        <v>0</v>
      </c>
      <c r="D796" s="99">
        <f>ESTUDIANTES!D796</f>
        <v>0</v>
      </c>
      <c r="E796" s="99"/>
      <c r="F796" s="99"/>
      <c r="G796" s="99"/>
      <c r="H796" s="34">
        <f>ESTUDIANTES!E796</f>
        <v>0</v>
      </c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</row>
    <row r="797" spans="1:260" s="5" customFormat="1" x14ac:dyDescent="0.35">
      <c r="A797" s="32">
        <v>793</v>
      </c>
      <c r="B797" s="33">
        <f>ESTUDIANTES!B797</f>
        <v>0</v>
      </c>
      <c r="C797" s="33">
        <f>ESTUDIANTES!C797</f>
        <v>0</v>
      </c>
      <c r="D797" s="99">
        <f>ESTUDIANTES!D797</f>
        <v>0</v>
      </c>
      <c r="E797" s="99"/>
      <c r="F797" s="99"/>
      <c r="G797" s="99"/>
      <c r="H797" s="34">
        <f>ESTUDIANTES!E797</f>
        <v>0</v>
      </c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</row>
    <row r="798" spans="1:260" s="5" customFormat="1" x14ac:dyDescent="0.35">
      <c r="A798" s="32">
        <v>794</v>
      </c>
      <c r="B798" s="33">
        <f>ESTUDIANTES!B798</f>
        <v>0</v>
      </c>
      <c r="C798" s="33">
        <f>ESTUDIANTES!C798</f>
        <v>0</v>
      </c>
      <c r="D798" s="99">
        <f>ESTUDIANTES!D798</f>
        <v>0</v>
      </c>
      <c r="E798" s="99"/>
      <c r="F798" s="99"/>
      <c r="G798" s="99"/>
      <c r="H798" s="34">
        <f>ESTUDIANTES!E798</f>
        <v>0</v>
      </c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</row>
    <row r="799" spans="1:260" s="5" customFormat="1" x14ac:dyDescent="0.35">
      <c r="A799" s="32">
        <v>795</v>
      </c>
      <c r="B799" s="33">
        <f>ESTUDIANTES!B799</f>
        <v>0</v>
      </c>
      <c r="C799" s="33">
        <f>ESTUDIANTES!C799</f>
        <v>0</v>
      </c>
      <c r="D799" s="99">
        <f>ESTUDIANTES!D799</f>
        <v>0</v>
      </c>
      <c r="E799" s="99"/>
      <c r="F799" s="99"/>
      <c r="G799" s="99"/>
      <c r="H799" s="34">
        <f>ESTUDIANTES!E799</f>
        <v>0</v>
      </c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</row>
    <row r="800" spans="1:260" s="5" customFormat="1" x14ac:dyDescent="0.35">
      <c r="A800" s="32">
        <v>796</v>
      </c>
      <c r="B800" s="33">
        <f>ESTUDIANTES!B800</f>
        <v>0</v>
      </c>
      <c r="C800" s="33">
        <f>ESTUDIANTES!C800</f>
        <v>0</v>
      </c>
      <c r="D800" s="99">
        <f>ESTUDIANTES!D800</f>
        <v>0</v>
      </c>
      <c r="E800" s="99"/>
      <c r="F800" s="99"/>
      <c r="G800" s="99"/>
      <c r="H800" s="34">
        <f>ESTUDIANTES!E800</f>
        <v>0</v>
      </c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</row>
    <row r="801" spans="1:260" s="5" customFormat="1" x14ac:dyDescent="0.35">
      <c r="A801" s="32">
        <v>797</v>
      </c>
      <c r="B801" s="33">
        <f>ESTUDIANTES!B801</f>
        <v>0</v>
      </c>
      <c r="C801" s="33">
        <f>ESTUDIANTES!C801</f>
        <v>0</v>
      </c>
      <c r="D801" s="99">
        <f>ESTUDIANTES!D801</f>
        <v>0</v>
      </c>
      <c r="E801" s="99"/>
      <c r="F801" s="99"/>
      <c r="G801" s="99"/>
      <c r="H801" s="34">
        <f>ESTUDIANTES!E801</f>
        <v>0</v>
      </c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</row>
    <row r="802" spans="1:260" s="5" customFormat="1" x14ac:dyDescent="0.35">
      <c r="A802" s="32">
        <v>798</v>
      </c>
      <c r="B802" s="33">
        <f>ESTUDIANTES!B802</f>
        <v>0</v>
      </c>
      <c r="C802" s="33">
        <f>ESTUDIANTES!C802</f>
        <v>0</v>
      </c>
      <c r="D802" s="99">
        <f>ESTUDIANTES!D802</f>
        <v>0</v>
      </c>
      <c r="E802" s="99"/>
      <c r="F802" s="99"/>
      <c r="G802" s="99"/>
      <c r="H802" s="34">
        <f>ESTUDIANTES!E802</f>
        <v>0</v>
      </c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</row>
    <row r="803" spans="1:260" s="5" customFormat="1" x14ac:dyDescent="0.35">
      <c r="A803" s="32">
        <v>799</v>
      </c>
      <c r="B803" s="33">
        <f>ESTUDIANTES!B803</f>
        <v>0</v>
      </c>
      <c r="C803" s="33">
        <f>ESTUDIANTES!C803</f>
        <v>0</v>
      </c>
      <c r="D803" s="99">
        <f>ESTUDIANTES!D803</f>
        <v>0</v>
      </c>
      <c r="E803" s="99"/>
      <c r="F803" s="99"/>
      <c r="G803" s="99"/>
      <c r="H803" s="34">
        <f>ESTUDIANTES!E803</f>
        <v>0</v>
      </c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</row>
    <row r="804" spans="1:260" s="5" customFormat="1" x14ac:dyDescent="0.35">
      <c r="A804" s="32">
        <v>800</v>
      </c>
      <c r="B804" s="33">
        <f>ESTUDIANTES!B804</f>
        <v>0</v>
      </c>
      <c r="C804" s="33">
        <f>ESTUDIANTES!C804</f>
        <v>0</v>
      </c>
      <c r="D804" s="99">
        <f>ESTUDIANTES!D804</f>
        <v>0</v>
      </c>
      <c r="E804" s="99"/>
      <c r="F804" s="99"/>
      <c r="G804" s="99"/>
      <c r="H804" s="34">
        <f>ESTUDIANTES!E804</f>
        <v>0</v>
      </c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</row>
    <row r="805" spans="1:260" s="5" customFormat="1" x14ac:dyDescent="0.35">
      <c r="A805" s="32">
        <v>801</v>
      </c>
      <c r="B805" s="33">
        <f>ESTUDIANTES!B805</f>
        <v>0</v>
      </c>
      <c r="C805" s="33">
        <f>ESTUDIANTES!C805</f>
        <v>0</v>
      </c>
      <c r="D805" s="99">
        <f>ESTUDIANTES!D805</f>
        <v>0</v>
      </c>
      <c r="E805" s="99"/>
      <c r="F805" s="99"/>
      <c r="G805" s="99"/>
      <c r="H805" s="34">
        <f>ESTUDIANTES!E805</f>
        <v>0</v>
      </c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</row>
    <row r="806" spans="1:260" s="5" customFormat="1" x14ac:dyDescent="0.35">
      <c r="A806" s="32">
        <v>802</v>
      </c>
      <c r="B806" s="33">
        <f>ESTUDIANTES!B806</f>
        <v>0</v>
      </c>
      <c r="C806" s="33">
        <f>ESTUDIANTES!C806</f>
        <v>0</v>
      </c>
      <c r="D806" s="99">
        <f>ESTUDIANTES!D806</f>
        <v>0</v>
      </c>
      <c r="E806" s="99"/>
      <c r="F806" s="99"/>
      <c r="G806" s="99"/>
      <c r="H806" s="34">
        <f>ESTUDIANTES!E806</f>
        <v>0</v>
      </c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</row>
    <row r="807" spans="1:260" s="5" customFormat="1" x14ac:dyDescent="0.35">
      <c r="A807" s="32">
        <v>803</v>
      </c>
      <c r="B807" s="33">
        <f>ESTUDIANTES!B807</f>
        <v>0</v>
      </c>
      <c r="C807" s="33">
        <f>ESTUDIANTES!C807</f>
        <v>0</v>
      </c>
      <c r="D807" s="99">
        <f>ESTUDIANTES!D807</f>
        <v>0</v>
      </c>
      <c r="E807" s="99"/>
      <c r="F807" s="99"/>
      <c r="G807" s="99"/>
      <c r="H807" s="34">
        <f>ESTUDIANTES!E807</f>
        <v>0</v>
      </c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</row>
    <row r="808" spans="1:260" s="5" customFormat="1" x14ac:dyDescent="0.35">
      <c r="A808" s="32">
        <v>804</v>
      </c>
      <c r="B808" s="33">
        <f>ESTUDIANTES!B808</f>
        <v>0</v>
      </c>
      <c r="C808" s="33">
        <f>ESTUDIANTES!C808</f>
        <v>0</v>
      </c>
      <c r="D808" s="99">
        <f>ESTUDIANTES!D808</f>
        <v>0</v>
      </c>
      <c r="E808" s="99"/>
      <c r="F808" s="99"/>
      <c r="G808" s="99"/>
      <c r="H808" s="34">
        <f>ESTUDIANTES!E808</f>
        <v>0</v>
      </c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</row>
    <row r="809" spans="1:260" s="5" customFormat="1" x14ac:dyDescent="0.35">
      <c r="A809" s="32">
        <v>805</v>
      </c>
      <c r="B809" s="33">
        <f>ESTUDIANTES!B809</f>
        <v>0</v>
      </c>
      <c r="C809" s="33">
        <f>ESTUDIANTES!C809</f>
        <v>0</v>
      </c>
      <c r="D809" s="99">
        <f>ESTUDIANTES!D809</f>
        <v>0</v>
      </c>
      <c r="E809" s="99"/>
      <c r="F809" s="99"/>
      <c r="G809" s="99"/>
      <c r="H809" s="34">
        <f>ESTUDIANTES!E809</f>
        <v>0</v>
      </c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</row>
    <row r="810" spans="1:260" s="5" customFormat="1" x14ac:dyDescent="0.35">
      <c r="A810" s="32">
        <v>806</v>
      </c>
      <c r="B810" s="33">
        <f>ESTUDIANTES!B810</f>
        <v>0</v>
      </c>
      <c r="C810" s="33">
        <f>ESTUDIANTES!C810</f>
        <v>0</v>
      </c>
      <c r="D810" s="99">
        <f>ESTUDIANTES!D810</f>
        <v>0</v>
      </c>
      <c r="E810" s="99"/>
      <c r="F810" s="99"/>
      <c r="G810" s="99"/>
      <c r="H810" s="34">
        <f>ESTUDIANTES!E810</f>
        <v>0</v>
      </c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</row>
    <row r="811" spans="1:260" s="5" customFormat="1" x14ac:dyDescent="0.35">
      <c r="A811" s="32">
        <v>807</v>
      </c>
      <c r="B811" s="33">
        <f>ESTUDIANTES!B811</f>
        <v>0</v>
      </c>
      <c r="C811" s="33">
        <f>ESTUDIANTES!C811</f>
        <v>0</v>
      </c>
      <c r="D811" s="99">
        <f>ESTUDIANTES!D811</f>
        <v>0</v>
      </c>
      <c r="E811" s="99"/>
      <c r="F811" s="99"/>
      <c r="G811" s="99"/>
      <c r="H811" s="34">
        <f>ESTUDIANTES!E811</f>
        <v>0</v>
      </c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</row>
    <row r="812" spans="1:260" s="5" customFormat="1" x14ac:dyDescent="0.35">
      <c r="A812" s="32">
        <v>808</v>
      </c>
      <c r="B812" s="33">
        <f>ESTUDIANTES!B812</f>
        <v>0</v>
      </c>
      <c r="C812" s="33">
        <f>ESTUDIANTES!C812</f>
        <v>0</v>
      </c>
      <c r="D812" s="99">
        <f>ESTUDIANTES!D812</f>
        <v>0</v>
      </c>
      <c r="E812" s="99"/>
      <c r="F812" s="99"/>
      <c r="G812" s="99"/>
      <c r="H812" s="34">
        <f>ESTUDIANTES!E812</f>
        <v>0</v>
      </c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</row>
    <row r="813" spans="1:260" s="5" customFormat="1" x14ac:dyDescent="0.35">
      <c r="A813" s="32">
        <v>809</v>
      </c>
      <c r="B813" s="33">
        <f>ESTUDIANTES!B813</f>
        <v>0</v>
      </c>
      <c r="C813" s="33">
        <f>ESTUDIANTES!C813</f>
        <v>0</v>
      </c>
      <c r="D813" s="99">
        <f>ESTUDIANTES!D813</f>
        <v>0</v>
      </c>
      <c r="E813" s="99"/>
      <c r="F813" s="99"/>
      <c r="G813" s="99"/>
      <c r="H813" s="34">
        <f>ESTUDIANTES!E813</f>
        <v>0</v>
      </c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</row>
    <row r="814" spans="1:260" s="5" customFormat="1" x14ac:dyDescent="0.35">
      <c r="A814" s="32">
        <v>810</v>
      </c>
      <c r="B814" s="33">
        <f>ESTUDIANTES!B814</f>
        <v>0</v>
      </c>
      <c r="C814" s="33">
        <f>ESTUDIANTES!C814</f>
        <v>0</v>
      </c>
      <c r="D814" s="99">
        <f>ESTUDIANTES!D814</f>
        <v>0</v>
      </c>
      <c r="E814" s="99"/>
      <c r="F814" s="99"/>
      <c r="G814" s="99"/>
      <c r="H814" s="34">
        <f>ESTUDIANTES!E814</f>
        <v>0</v>
      </c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</row>
    <row r="815" spans="1:260" s="5" customFormat="1" x14ac:dyDescent="0.35">
      <c r="A815" s="32">
        <v>811</v>
      </c>
      <c r="B815" s="33">
        <f>ESTUDIANTES!B815</f>
        <v>0</v>
      </c>
      <c r="C815" s="33">
        <f>ESTUDIANTES!C815</f>
        <v>0</v>
      </c>
      <c r="D815" s="99">
        <f>ESTUDIANTES!D815</f>
        <v>0</v>
      </c>
      <c r="E815" s="99"/>
      <c r="F815" s="99"/>
      <c r="G815" s="99"/>
      <c r="H815" s="34">
        <f>ESTUDIANTES!E815</f>
        <v>0</v>
      </c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</row>
    <row r="816" spans="1:260" s="5" customFormat="1" x14ac:dyDescent="0.35">
      <c r="A816" s="32">
        <v>812</v>
      </c>
      <c r="B816" s="33">
        <f>ESTUDIANTES!B816</f>
        <v>0</v>
      </c>
      <c r="C816" s="33">
        <f>ESTUDIANTES!C816</f>
        <v>0</v>
      </c>
      <c r="D816" s="99">
        <f>ESTUDIANTES!D816</f>
        <v>0</v>
      </c>
      <c r="E816" s="99"/>
      <c r="F816" s="99"/>
      <c r="G816" s="99"/>
      <c r="H816" s="34">
        <f>ESTUDIANTES!E816</f>
        <v>0</v>
      </c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</row>
    <row r="817" spans="1:260" s="5" customFormat="1" x14ac:dyDescent="0.35">
      <c r="A817" s="32">
        <v>813</v>
      </c>
      <c r="B817" s="33">
        <f>ESTUDIANTES!B817</f>
        <v>0</v>
      </c>
      <c r="C817" s="33">
        <f>ESTUDIANTES!C817</f>
        <v>0</v>
      </c>
      <c r="D817" s="99">
        <f>ESTUDIANTES!D817</f>
        <v>0</v>
      </c>
      <c r="E817" s="99"/>
      <c r="F817" s="99"/>
      <c r="G817" s="99"/>
      <c r="H817" s="34">
        <f>ESTUDIANTES!E817</f>
        <v>0</v>
      </c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</row>
    <row r="818" spans="1:260" s="5" customFormat="1" x14ac:dyDescent="0.35">
      <c r="A818" s="32">
        <v>814</v>
      </c>
      <c r="B818" s="33">
        <f>ESTUDIANTES!B818</f>
        <v>0</v>
      </c>
      <c r="C818" s="33">
        <f>ESTUDIANTES!C818</f>
        <v>0</v>
      </c>
      <c r="D818" s="99">
        <f>ESTUDIANTES!D818</f>
        <v>0</v>
      </c>
      <c r="E818" s="99"/>
      <c r="F818" s="99"/>
      <c r="G818" s="99"/>
      <c r="H818" s="34">
        <f>ESTUDIANTES!E818</f>
        <v>0</v>
      </c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</row>
    <row r="819" spans="1:260" s="5" customFormat="1" x14ac:dyDescent="0.35">
      <c r="A819" s="32">
        <v>815</v>
      </c>
      <c r="B819" s="33">
        <f>ESTUDIANTES!B819</f>
        <v>0</v>
      </c>
      <c r="C819" s="33">
        <f>ESTUDIANTES!C819</f>
        <v>0</v>
      </c>
      <c r="D819" s="99">
        <f>ESTUDIANTES!D819</f>
        <v>0</v>
      </c>
      <c r="E819" s="99"/>
      <c r="F819" s="99"/>
      <c r="G819" s="99"/>
      <c r="H819" s="34">
        <f>ESTUDIANTES!E819</f>
        <v>0</v>
      </c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</row>
    <row r="820" spans="1:260" s="5" customFormat="1" x14ac:dyDescent="0.35">
      <c r="A820" s="32">
        <v>816</v>
      </c>
      <c r="B820" s="33">
        <f>ESTUDIANTES!B820</f>
        <v>0</v>
      </c>
      <c r="C820" s="33">
        <f>ESTUDIANTES!C820</f>
        <v>0</v>
      </c>
      <c r="D820" s="99">
        <f>ESTUDIANTES!D820</f>
        <v>0</v>
      </c>
      <c r="E820" s="99"/>
      <c r="F820" s="99"/>
      <c r="G820" s="99"/>
      <c r="H820" s="34">
        <f>ESTUDIANTES!E820</f>
        <v>0</v>
      </c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</row>
    <row r="821" spans="1:260" s="5" customFormat="1" x14ac:dyDescent="0.35">
      <c r="A821" s="32">
        <v>817</v>
      </c>
      <c r="B821" s="33">
        <f>ESTUDIANTES!B821</f>
        <v>0</v>
      </c>
      <c r="C821" s="33">
        <f>ESTUDIANTES!C821</f>
        <v>0</v>
      </c>
      <c r="D821" s="99">
        <f>ESTUDIANTES!D821</f>
        <v>0</v>
      </c>
      <c r="E821" s="99"/>
      <c r="F821" s="99"/>
      <c r="G821" s="99"/>
      <c r="H821" s="34">
        <f>ESTUDIANTES!E821</f>
        <v>0</v>
      </c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</row>
    <row r="822" spans="1:260" s="5" customFormat="1" x14ac:dyDescent="0.35">
      <c r="A822" s="32">
        <v>818</v>
      </c>
      <c r="B822" s="33">
        <f>ESTUDIANTES!B822</f>
        <v>0</v>
      </c>
      <c r="C822" s="33">
        <f>ESTUDIANTES!C822</f>
        <v>0</v>
      </c>
      <c r="D822" s="99">
        <f>ESTUDIANTES!D822</f>
        <v>0</v>
      </c>
      <c r="E822" s="99"/>
      <c r="F822" s="99"/>
      <c r="G822" s="99"/>
      <c r="H822" s="34">
        <f>ESTUDIANTES!E822</f>
        <v>0</v>
      </c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</row>
    <row r="823" spans="1:260" s="5" customFormat="1" x14ac:dyDescent="0.35">
      <c r="A823" s="32">
        <v>819</v>
      </c>
      <c r="B823" s="33">
        <f>ESTUDIANTES!B823</f>
        <v>0</v>
      </c>
      <c r="C823" s="33">
        <f>ESTUDIANTES!C823</f>
        <v>0</v>
      </c>
      <c r="D823" s="99">
        <f>ESTUDIANTES!D823</f>
        <v>0</v>
      </c>
      <c r="E823" s="99"/>
      <c r="F823" s="99"/>
      <c r="G823" s="99"/>
      <c r="H823" s="34">
        <f>ESTUDIANTES!E823</f>
        <v>0</v>
      </c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</row>
    <row r="824" spans="1:260" s="5" customFormat="1" x14ac:dyDescent="0.35">
      <c r="A824" s="32">
        <v>820</v>
      </c>
      <c r="B824" s="33">
        <f>ESTUDIANTES!B824</f>
        <v>0</v>
      </c>
      <c r="C824" s="33">
        <f>ESTUDIANTES!C824</f>
        <v>0</v>
      </c>
      <c r="D824" s="99">
        <f>ESTUDIANTES!D824</f>
        <v>0</v>
      </c>
      <c r="E824" s="99"/>
      <c r="F824" s="99"/>
      <c r="G824" s="99"/>
      <c r="H824" s="34">
        <f>ESTUDIANTES!E824</f>
        <v>0</v>
      </c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</row>
    <row r="825" spans="1:260" s="5" customFormat="1" x14ac:dyDescent="0.35">
      <c r="A825" s="32">
        <v>821</v>
      </c>
      <c r="B825" s="33">
        <f>ESTUDIANTES!B825</f>
        <v>0</v>
      </c>
      <c r="C825" s="33">
        <f>ESTUDIANTES!C825</f>
        <v>0</v>
      </c>
      <c r="D825" s="99">
        <f>ESTUDIANTES!D825</f>
        <v>0</v>
      </c>
      <c r="E825" s="99"/>
      <c r="F825" s="99"/>
      <c r="G825" s="99"/>
      <c r="H825" s="34">
        <f>ESTUDIANTES!E825</f>
        <v>0</v>
      </c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</row>
    <row r="826" spans="1:260" s="5" customFormat="1" x14ac:dyDescent="0.35">
      <c r="A826" s="32">
        <v>822</v>
      </c>
      <c r="B826" s="33">
        <f>ESTUDIANTES!B826</f>
        <v>0</v>
      </c>
      <c r="C826" s="33">
        <f>ESTUDIANTES!C826</f>
        <v>0</v>
      </c>
      <c r="D826" s="99">
        <f>ESTUDIANTES!D826</f>
        <v>0</v>
      </c>
      <c r="E826" s="99"/>
      <c r="F826" s="99"/>
      <c r="G826" s="99"/>
      <c r="H826" s="34">
        <f>ESTUDIANTES!E826</f>
        <v>0</v>
      </c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</row>
    <row r="827" spans="1:260" s="5" customFormat="1" x14ac:dyDescent="0.35">
      <c r="A827" s="32">
        <v>823</v>
      </c>
      <c r="B827" s="33">
        <f>ESTUDIANTES!B827</f>
        <v>0</v>
      </c>
      <c r="C827" s="33">
        <f>ESTUDIANTES!C827</f>
        <v>0</v>
      </c>
      <c r="D827" s="99">
        <f>ESTUDIANTES!D827</f>
        <v>0</v>
      </c>
      <c r="E827" s="99"/>
      <c r="F827" s="99"/>
      <c r="G827" s="99"/>
      <c r="H827" s="34">
        <f>ESTUDIANTES!E827</f>
        <v>0</v>
      </c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</row>
    <row r="828" spans="1:260" s="5" customFormat="1" x14ac:dyDescent="0.35">
      <c r="A828" s="32">
        <v>824</v>
      </c>
      <c r="B828" s="33">
        <f>ESTUDIANTES!B828</f>
        <v>0</v>
      </c>
      <c r="C828" s="33">
        <f>ESTUDIANTES!C828</f>
        <v>0</v>
      </c>
      <c r="D828" s="99">
        <f>ESTUDIANTES!D828</f>
        <v>0</v>
      </c>
      <c r="E828" s="99"/>
      <c r="F828" s="99"/>
      <c r="G828" s="99"/>
      <c r="H828" s="34">
        <f>ESTUDIANTES!E828</f>
        <v>0</v>
      </c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</row>
    <row r="829" spans="1:260" s="5" customFormat="1" x14ac:dyDescent="0.35">
      <c r="A829" s="32">
        <v>825</v>
      </c>
      <c r="B829" s="33">
        <f>ESTUDIANTES!B829</f>
        <v>0</v>
      </c>
      <c r="C829" s="33">
        <f>ESTUDIANTES!C829</f>
        <v>0</v>
      </c>
      <c r="D829" s="99">
        <f>ESTUDIANTES!D829</f>
        <v>0</v>
      </c>
      <c r="E829" s="99"/>
      <c r="F829" s="99"/>
      <c r="G829" s="99"/>
      <c r="H829" s="34">
        <f>ESTUDIANTES!E829</f>
        <v>0</v>
      </c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</row>
    <row r="830" spans="1:260" s="5" customFormat="1" x14ac:dyDescent="0.35">
      <c r="A830" s="32">
        <v>826</v>
      </c>
      <c r="B830" s="33">
        <f>ESTUDIANTES!B830</f>
        <v>0</v>
      </c>
      <c r="C830" s="33">
        <f>ESTUDIANTES!C830</f>
        <v>0</v>
      </c>
      <c r="D830" s="99">
        <f>ESTUDIANTES!D830</f>
        <v>0</v>
      </c>
      <c r="E830" s="99"/>
      <c r="F830" s="99"/>
      <c r="G830" s="99"/>
      <c r="H830" s="34">
        <f>ESTUDIANTES!E830</f>
        <v>0</v>
      </c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</row>
    <row r="831" spans="1:260" s="5" customFormat="1" x14ac:dyDescent="0.35">
      <c r="A831" s="32">
        <v>827</v>
      </c>
      <c r="B831" s="33">
        <f>ESTUDIANTES!B831</f>
        <v>0</v>
      </c>
      <c r="C831" s="33">
        <f>ESTUDIANTES!C831</f>
        <v>0</v>
      </c>
      <c r="D831" s="99">
        <f>ESTUDIANTES!D831</f>
        <v>0</v>
      </c>
      <c r="E831" s="99"/>
      <c r="F831" s="99"/>
      <c r="G831" s="99"/>
      <c r="H831" s="34">
        <f>ESTUDIANTES!E831</f>
        <v>0</v>
      </c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</row>
    <row r="832" spans="1:260" s="5" customFormat="1" x14ac:dyDescent="0.35">
      <c r="A832" s="32">
        <v>828</v>
      </c>
      <c r="B832" s="33">
        <f>ESTUDIANTES!B832</f>
        <v>0</v>
      </c>
      <c r="C832" s="33">
        <f>ESTUDIANTES!C832</f>
        <v>0</v>
      </c>
      <c r="D832" s="99">
        <f>ESTUDIANTES!D832</f>
        <v>0</v>
      </c>
      <c r="E832" s="99"/>
      <c r="F832" s="99"/>
      <c r="G832" s="99"/>
      <c r="H832" s="34">
        <f>ESTUDIANTES!E832</f>
        <v>0</v>
      </c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</row>
    <row r="833" spans="1:260" s="5" customFormat="1" x14ac:dyDescent="0.35">
      <c r="A833" s="32">
        <v>829</v>
      </c>
      <c r="B833" s="33">
        <f>ESTUDIANTES!B833</f>
        <v>0</v>
      </c>
      <c r="C833" s="33">
        <f>ESTUDIANTES!C833</f>
        <v>0</v>
      </c>
      <c r="D833" s="99">
        <f>ESTUDIANTES!D833</f>
        <v>0</v>
      </c>
      <c r="E833" s="99"/>
      <c r="F833" s="99"/>
      <c r="G833" s="99"/>
      <c r="H833" s="34">
        <f>ESTUDIANTES!E833</f>
        <v>0</v>
      </c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</row>
    <row r="834" spans="1:260" s="5" customFormat="1" x14ac:dyDescent="0.35">
      <c r="A834" s="32">
        <v>830</v>
      </c>
      <c r="B834" s="33">
        <f>ESTUDIANTES!B834</f>
        <v>0</v>
      </c>
      <c r="C834" s="33">
        <f>ESTUDIANTES!C834</f>
        <v>0</v>
      </c>
      <c r="D834" s="99">
        <f>ESTUDIANTES!D834</f>
        <v>0</v>
      </c>
      <c r="E834" s="99"/>
      <c r="F834" s="99"/>
      <c r="G834" s="99"/>
      <c r="H834" s="34">
        <f>ESTUDIANTES!E834</f>
        <v>0</v>
      </c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</row>
    <row r="835" spans="1:260" s="5" customFormat="1" x14ac:dyDescent="0.35">
      <c r="A835" s="32">
        <v>831</v>
      </c>
      <c r="B835" s="33">
        <f>ESTUDIANTES!B835</f>
        <v>0</v>
      </c>
      <c r="C835" s="33">
        <f>ESTUDIANTES!C835</f>
        <v>0</v>
      </c>
      <c r="D835" s="99">
        <f>ESTUDIANTES!D835</f>
        <v>0</v>
      </c>
      <c r="E835" s="99"/>
      <c r="F835" s="99"/>
      <c r="G835" s="99"/>
      <c r="H835" s="34">
        <f>ESTUDIANTES!E835</f>
        <v>0</v>
      </c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</row>
    <row r="836" spans="1:260" s="5" customFormat="1" x14ac:dyDescent="0.35">
      <c r="A836" s="32">
        <v>832</v>
      </c>
      <c r="B836" s="33">
        <f>ESTUDIANTES!B836</f>
        <v>0</v>
      </c>
      <c r="C836" s="33">
        <f>ESTUDIANTES!C836</f>
        <v>0</v>
      </c>
      <c r="D836" s="99">
        <f>ESTUDIANTES!D836</f>
        <v>0</v>
      </c>
      <c r="E836" s="99"/>
      <c r="F836" s="99"/>
      <c r="G836" s="99"/>
      <c r="H836" s="34">
        <f>ESTUDIANTES!E836</f>
        <v>0</v>
      </c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</row>
    <row r="837" spans="1:260" s="5" customFormat="1" x14ac:dyDescent="0.35">
      <c r="A837" s="32">
        <v>833</v>
      </c>
      <c r="B837" s="33">
        <f>ESTUDIANTES!B837</f>
        <v>0</v>
      </c>
      <c r="C837" s="33">
        <f>ESTUDIANTES!C837</f>
        <v>0</v>
      </c>
      <c r="D837" s="99">
        <f>ESTUDIANTES!D837</f>
        <v>0</v>
      </c>
      <c r="E837" s="99"/>
      <c r="F837" s="99"/>
      <c r="G837" s="99"/>
      <c r="H837" s="34">
        <f>ESTUDIANTES!E837</f>
        <v>0</v>
      </c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</row>
    <row r="838" spans="1:260" s="5" customFormat="1" x14ac:dyDescent="0.35">
      <c r="A838" s="32">
        <v>834</v>
      </c>
      <c r="B838" s="33">
        <f>ESTUDIANTES!B838</f>
        <v>0</v>
      </c>
      <c r="C838" s="33">
        <f>ESTUDIANTES!C838</f>
        <v>0</v>
      </c>
      <c r="D838" s="99">
        <f>ESTUDIANTES!D838</f>
        <v>0</v>
      </c>
      <c r="E838" s="99"/>
      <c r="F838" s="99"/>
      <c r="G838" s="99"/>
      <c r="H838" s="34">
        <f>ESTUDIANTES!E838</f>
        <v>0</v>
      </c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</row>
    <row r="839" spans="1:260" s="5" customFormat="1" x14ac:dyDescent="0.35">
      <c r="A839" s="32">
        <v>835</v>
      </c>
      <c r="B839" s="33">
        <f>ESTUDIANTES!B839</f>
        <v>0</v>
      </c>
      <c r="C839" s="33">
        <f>ESTUDIANTES!C839</f>
        <v>0</v>
      </c>
      <c r="D839" s="99">
        <f>ESTUDIANTES!D839</f>
        <v>0</v>
      </c>
      <c r="E839" s="99"/>
      <c r="F839" s="99"/>
      <c r="G839" s="99"/>
      <c r="H839" s="34">
        <f>ESTUDIANTES!E839</f>
        <v>0</v>
      </c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</row>
    <row r="840" spans="1:260" s="5" customFormat="1" x14ac:dyDescent="0.35">
      <c r="A840" s="32">
        <v>836</v>
      </c>
      <c r="B840" s="33">
        <f>ESTUDIANTES!B840</f>
        <v>0</v>
      </c>
      <c r="C840" s="33">
        <f>ESTUDIANTES!C840</f>
        <v>0</v>
      </c>
      <c r="D840" s="99">
        <f>ESTUDIANTES!D840</f>
        <v>0</v>
      </c>
      <c r="E840" s="99"/>
      <c r="F840" s="99"/>
      <c r="G840" s="99"/>
      <c r="H840" s="34">
        <f>ESTUDIANTES!E840</f>
        <v>0</v>
      </c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</row>
    <row r="841" spans="1:260" s="5" customFormat="1" x14ac:dyDescent="0.35">
      <c r="A841" s="32">
        <v>837</v>
      </c>
      <c r="B841" s="33">
        <f>ESTUDIANTES!B841</f>
        <v>0</v>
      </c>
      <c r="C841" s="33">
        <f>ESTUDIANTES!C841</f>
        <v>0</v>
      </c>
      <c r="D841" s="99">
        <f>ESTUDIANTES!D841</f>
        <v>0</v>
      </c>
      <c r="E841" s="99"/>
      <c r="F841" s="99"/>
      <c r="G841" s="99"/>
      <c r="H841" s="34">
        <f>ESTUDIANTES!E841</f>
        <v>0</v>
      </c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</row>
    <row r="842" spans="1:260" s="5" customFormat="1" x14ac:dyDescent="0.35">
      <c r="A842" s="32">
        <v>838</v>
      </c>
      <c r="B842" s="33">
        <f>ESTUDIANTES!B842</f>
        <v>0</v>
      </c>
      <c r="C842" s="33">
        <f>ESTUDIANTES!C842</f>
        <v>0</v>
      </c>
      <c r="D842" s="99">
        <f>ESTUDIANTES!D842</f>
        <v>0</v>
      </c>
      <c r="E842" s="99"/>
      <c r="F842" s="99"/>
      <c r="G842" s="99"/>
      <c r="H842" s="34">
        <f>ESTUDIANTES!E842</f>
        <v>0</v>
      </c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</row>
    <row r="843" spans="1:260" s="5" customFormat="1" x14ac:dyDescent="0.35">
      <c r="A843" s="32">
        <v>839</v>
      </c>
      <c r="B843" s="33">
        <f>ESTUDIANTES!B843</f>
        <v>0</v>
      </c>
      <c r="C843" s="33">
        <f>ESTUDIANTES!C843</f>
        <v>0</v>
      </c>
      <c r="D843" s="99">
        <f>ESTUDIANTES!D843</f>
        <v>0</v>
      </c>
      <c r="E843" s="99"/>
      <c r="F843" s="99"/>
      <c r="G843" s="99"/>
      <c r="H843" s="34">
        <f>ESTUDIANTES!E843</f>
        <v>0</v>
      </c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</row>
    <row r="844" spans="1:260" s="5" customFormat="1" x14ac:dyDescent="0.35">
      <c r="A844" s="32">
        <v>840</v>
      </c>
      <c r="B844" s="33">
        <f>ESTUDIANTES!B844</f>
        <v>0</v>
      </c>
      <c r="C844" s="33">
        <f>ESTUDIANTES!C844</f>
        <v>0</v>
      </c>
      <c r="D844" s="99">
        <f>ESTUDIANTES!D844</f>
        <v>0</v>
      </c>
      <c r="E844" s="99"/>
      <c r="F844" s="99"/>
      <c r="G844" s="99"/>
      <c r="H844" s="34">
        <f>ESTUDIANTES!E844</f>
        <v>0</v>
      </c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</row>
    <row r="845" spans="1:260" s="5" customFormat="1" x14ac:dyDescent="0.35">
      <c r="A845" s="32">
        <v>841</v>
      </c>
      <c r="B845" s="33">
        <f>ESTUDIANTES!B845</f>
        <v>0</v>
      </c>
      <c r="C845" s="33">
        <f>ESTUDIANTES!C845</f>
        <v>0</v>
      </c>
      <c r="D845" s="99">
        <f>ESTUDIANTES!D845</f>
        <v>0</v>
      </c>
      <c r="E845" s="99"/>
      <c r="F845" s="99"/>
      <c r="G845" s="99"/>
      <c r="H845" s="34">
        <f>ESTUDIANTES!E845</f>
        <v>0</v>
      </c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</row>
    <row r="846" spans="1:260" s="5" customFormat="1" x14ac:dyDescent="0.35">
      <c r="A846" s="32">
        <v>842</v>
      </c>
      <c r="B846" s="33">
        <f>ESTUDIANTES!B846</f>
        <v>0</v>
      </c>
      <c r="C846" s="33">
        <f>ESTUDIANTES!C846</f>
        <v>0</v>
      </c>
      <c r="D846" s="99">
        <f>ESTUDIANTES!D846</f>
        <v>0</v>
      </c>
      <c r="E846" s="99"/>
      <c r="F846" s="99"/>
      <c r="G846" s="99"/>
      <c r="H846" s="34">
        <f>ESTUDIANTES!E846</f>
        <v>0</v>
      </c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</row>
    <row r="847" spans="1:260" s="5" customFormat="1" x14ac:dyDescent="0.35">
      <c r="A847" s="32">
        <v>843</v>
      </c>
      <c r="B847" s="33">
        <f>ESTUDIANTES!B847</f>
        <v>0</v>
      </c>
      <c r="C847" s="33">
        <f>ESTUDIANTES!C847</f>
        <v>0</v>
      </c>
      <c r="D847" s="99">
        <f>ESTUDIANTES!D847</f>
        <v>0</v>
      </c>
      <c r="E847" s="99"/>
      <c r="F847" s="99"/>
      <c r="G847" s="99"/>
      <c r="H847" s="34">
        <f>ESTUDIANTES!E847</f>
        <v>0</v>
      </c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</row>
    <row r="848" spans="1:260" s="5" customFormat="1" x14ac:dyDescent="0.35">
      <c r="A848" s="32">
        <v>844</v>
      </c>
      <c r="B848" s="33">
        <f>ESTUDIANTES!B848</f>
        <v>0</v>
      </c>
      <c r="C848" s="33">
        <f>ESTUDIANTES!C848</f>
        <v>0</v>
      </c>
      <c r="D848" s="99">
        <f>ESTUDIANTES!D848</f>
        <v>0</v>
      </c>
      <c r="E848" s="99"/>
      <c r="F848" s="99"/>
      <c r="G848" s="99"/>
      <c r="H848" s="34">
        <f>ESTUDIANTES!E848</f>
        <v>0</v>
      </c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</row>
    <row r="849" spans="1:260" s="5" customFormat="1" x14ac:dyDescent="0.35">
      <c r="A849" s="32">
        <v>845</v>
      </c>
      <c r="B849" s="33">
        <f>ESTUDIANTES!B849</f>
        <v>0</v>
      </c>
      <c r="C849" s="33">
        <f>ESTUDIANTES!C849</f>
        <v>0</v>
      </c>
      <c r="D849" s="99">
        <f>ESTUDIANTES!D849</f>
        <v>0</v>
      </c>
      <c r="E849" s="99"/>
      <c r="F849" s="99"/>
      <c r="G849" s="99"/>
      <c r="H849" s="34">
        <f>ESTUDIANTES!E849</f>
        <v>0</v>
      </c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</row>
    <row r="850" spans="1:260" s="5" customFormat="1" x14ac:dyDescent="0.35">
      <c r="A850" s="32">
        <v>846</v>
      </c>
      <c r="B850" s="33">
        <f>ESTUDIANTES!B850</f>
        <v>0</v>
      </c>
      <c r="C850" s="33">
        <f>ESTUDIANTES!C850</f>
        <v>0</v>
      </c>
      <c r="D850" s="99">
        <f>ESTUDIANTES!D850</f>
        <v>0</v>
      </c>
      <c r="E850" s="99"/>
      <c r="F850" s="99"/>
      <c r="G850" s="99"/>
      <c r="H850" s="34">
        <f>ESTUDIANTES!E850</f>
        <v>0</v>
      </c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</row>
    <row r="851" spans="1:260" s="5" customFormat="1" x14ac:dyDescent="0.35">
      <c r="A851" s="32">
        <v>847</v>
      </c>
      <c r="B851" s="33">
        <f>ESTUDIANTES!B851</f>
        <v>0</v>
      </c>
      <c r="C851" s="33">
        <f>ESTUDIANTES!C851</f>
        <v>0</v>
      </c>
      <c r="D851" s="99">
        <f>ESTUDIANTES!D851</f>
        <v>0</v>
      </c>
      <c r="E851" s="99"/>
      <c r="F851" s="99"/>
      <c r="G851" s="99"/>
      <c r="H851" s="34">
        <f>ESTUDIANTES!E851</f>
        <v>0</v>
      </c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</row>
    <row r="852" spans="1:260" s="5" customFormat="1" x14ac:dyDescent="0.35">
      <c r="A852" s="32">
        <v>848</v>
      </c>
      <c r="B852" s="33">
        <f>ESTUDIANTES!B852</f>
        <v>0</v>
      </c>
      <c r="C852" s="33">
        <f>ESTUDIANTES!C852</f>
        <v>0</v>
      </c>
      <c r="D852" s="99">
        <f>ESTUDIANTES!D852</f>
        <v>0</v>
      </c>
      <c r="E852" s="99"/>
      <c r="F852" s="99"/>
      <c r="G852" s="99"/>
      <c r="H852" s="34">
        <f>ESTUDIANTES!E852</f>
        <v>0</v>
      </c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</row>
    <row r="853" spans="1:260" s="5" customFormat="1" x14ac:dyDescent="0.35">
      <c r="A853" s="32">
        <v>849</v>
      </c>
      <c r="B853" s="33">
        <f>ESTUDIANTES!B853</f>
        <v>0</v>
      </c>
      <c r="C853" s="33">
        <f>ESTUDIANTES!C853</f>
        <v>0</v>
      </c>
      <c r="D853" s="99">
        <f>ESTUDIANTES!D853</f>
        <v>0</v>
      </c>
      <c r="E853" s="99"/>
      <c r="F853" s="99"/>
      <c r="G853" s="99"/>
      <c r="H853" s="34">
        <f>ESTUDIANTES!E853</f>
        <v>0</v>
      </c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</row>
    <row r="854" spans="1:260" s="5" customFormat="1" x14ac:dyDescent="0.35">
      <c r="A854" s="32">
        <v>850</v>
      </c>
      <c r="B854" s="33">
        <f>ESTUDIANTES!B854</f>
        <v>0</v>
      </c>
      <c r="C854" s="33">
        <f>ESTUDIANTES!C854</f>
        <v>0</v>
      </c>
      <c r="D854" s="99">
        <f>ESTUDIANTES!D854</f>
        <v>0</v>
      </c>
      <c r="E854" s="99"/>
      <c r="F854" s="99"/>
      <c r="G854" s="99"/>
      <c r="H854" s="34">
        <f>ESTUDIANTES!E854</f>
        <v>0</v>
      </c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</row>
    <row r="855" spans="1:260" s="5" customFormat="1" x14ac:dyDescent="0.35">
      <c r="A855" s="32">
        <v>851</v>
      </c>
      <c r="B855" s="33">
        <f>ESTUDIANTES!B855</f>
        <v>0</v>
      </c>
      <c r="C855" s="33">
        <f>ESTUDIANTES!C855</f>
        <v>0</v>
      </c>
      <c r="D855" s="99">
        <f>ESTUDIANTES!D855</f>
        <v>0</v>
      </c>
      <c r="E855" s="99"/>
      <c r="F855" s="99"/>
      <c r="G855" s="99"/>
      <c r="H855" s="34">
        <f>ESTUDIANTES!E855</f>
        <v>0</v>
      </c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</row>
    <row r="856" spans="1:260" s="5" customFormat="1" x14ac:dyDescent="0.35">
      <c r="A856" s="32">
        <v>852</v>
      </c>
      <c r="B856" s="33">
        <f>ESTUDIANTES!B856</f>
        <v>0</v>
      </c>
      <c r="C856" s="33">
        <f>ESTUDIANTES!C856</f>
        <v>0</v>
      </c>
      <c r="D856" s="99">
        <f>ESTUDIANTES!D856</f>
        <v>0</v>
      </c>
      <c r="E856" s="99"/>
      <c r="F856" s="99"/>
      <c r="G856" s="99"/>
      <c r="H856" s="34">
        <f>ESTUDIANTES!E856</f>
        <v>0</v>
      </c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</row>
    <row r="857" spans="1:260" s="5" customFormat="1" x14ac:dyDescent="0.35">
      <c r="A857" s="32">
        <v>853</v>
      </c>
      <c r="B857" s="33">
        <f>ESTUDIANTES!B857</f>
        <v>0</v>
      </c>
      <c r="C857" s="33">
        <f>ESTUDIANTES!C857</f>
        <v>0</v>
      </c>
      <c r="D857" s="99">
        <f>ESTUDIANTES!D857</f>
        <v>0</v>
      </c>
      <c r="E857" s="99"/>
      <c r="F857" s="99"/>
      <c r="G857" s="99"/>
      <c r="H857" s="34">
        <f>ESTUDIANTES!E857</f>
        <v>0</v>
      </c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</row>
    <row r="858" spans="1:260" s="5" customFormat="1" x14ac:dyDescent="0.35">
      <c r="A858" s="32">
        <v>854</v>
      </c>
      <c r="B858" s="33">
        <f>ESTUDIANTES!B858</f>
        <v>0</v>
      </c>
      <c r="C858" s="33">
        <f>ESTUDIANTES!C858</f>
        <v>0</v>
      </c>
      <c r="D858" s="99">
        <f>ESTUDIANTES!D858</f>
        <v>0</v>
      </c>
      <c r="E858" s="99"/>
      <c r="F858" s="99"/>
      <c r="G858" s="99"/>
      <c r="H858" s="34">
        <f>ESTUDIANTES!E858</f>
        <v>0</v>
      </c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</row>
    <row r="859" spans="1:260" s="5" customFormat="1" x14ac:dyDescent="0.35">
      <c r="A859" s="32">
        <v>855</v>
      </c>
      <c r="B859" s="33">
        <f>ESTUDIANTES!B859</f>
        <v>0</v>
      </c>
      <c r="C859" s="33">
        <f>ESTUDIANTES!C859</f>
        <v>0</v>
      </c>
      <c r="D859" s="99">
        <f>ESTUDIANTES!D859</f>
        <v>0</v>
      </c>
      <c r="E859" s="99"/>
      <c r="F859" s="99"/>
      <c r="G859" s="99"/>
      <c r="H859" s="34">
        <f>ESTUDIANTES!E859</f>
        <v>0</v>
      </c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</row>
    <row r="860" spans="1:260" s="5" customFormat="1" x14ac:dyDescent="0.35">
      <c r="A860" s="32">
        <v>856</v>
      </c>
      <c r="B860" s="33">
        <f>ESTUDIANTES!B860</f>
        <v>0</v>
      </c>
      <c r="C860" s="33">
        <f>ESTUDIANTES!C860</f>
        <v>0</v>
      </c>
      <c r="D860" s="99">
        <f>ESTUDIANTES!D860</f>
        <v>0</v>
      </c>
      <c r="E860" s="99"/>
      <c r="F860" s="99"/>
      <c r="G860" s="99"/>
      <c r="H860" s="34">
        <f>ESTUDIANTES!E860</f>
        <v>0</v>
      </c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</row>
    <row r="861" spans="1:260" s="5" customFormat="1" x14ac:dyDescent="0.35">
      <c r="A861" s="32">
        <v>857</v>
      </c>
      <c r="B861" s="33">
        <f>ESTUDIANTES!B861</f>
        <v>0</v>
      </c>
      <c r="C861" s="33">
        <f>ESTUDIANTES!C861</f>
        <v>0</v>
      </c>
      <c r="D861" s="99">
        <f>ESTUDIANTES!D861</f>
        <v>0</v>
      </c>
      <c r="E861" s="99"/>
      <c r="F861" s="99"/>
      <c r="G861" s="99"/>
      <c r="H861" s="34">
        <f>ESTUDIANTES!E861</f>
        <v>0</v>
      </c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</row>
    <row r="862" spans="1:260" s="5" customFormat="1" x14ac:dyDescent="0.35">
      <c r="A862" s="32">
        <v>858</v>
      </c>
      <c r="B862" s="33">
        <f>ESTUDIANTES!B862</f>
        <v>0</v>
      </c>
      <c r="C862" s="33">
        <f>ESTUDIANTES!C862</f>
        <v>0</v>
      </c>
      <c r="D862" s="99">
        <f>ESTUDIANTES!D862</f>
        <v>0</v>
      </c>
      <c r="E862" s="99"/>
      <c r="F862" s="99"/>
      <c r="G862" s="99"/>
      <c r="H862" s="34">
        <f>ESTUDIANTES!E862</f>
        <v>0</v>
      </c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</row>
    <row r="863" spans="1:260" s="5" customFormat="1" x14ac:dyDescent="0.35">
      <c r="A863" s="32">
        <v>859</v>
      </c>
      <c r="B863" s="33">
        <f>ESTUDIANTES!B863</f>
        <v>0</v>
      </c>
      <c r="C863" s="33">
        <f>ESTUDIANTES!C863</f>
        <v>0</v>
      </c>
      <c r="D863" s="99">
        <f>ESTUDIANTES!D863</f>
        <v>0</v>
      </c>
      <c r="E863" s="99"/>
      <c r="F863" s="99"/>
      <c r="G863" s="99"/>
      <c r="H863" s="34">
        <f>ESTUDIANTES!E863</f>
        <v>0</v>
      </c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</row>
    <row r="864" spans="1:260" s="5" customFormat="1" x14ac:dyDescent="0.35">
      <c r="A864" s="32">
        <v>860</v>
      </c>
      <c r="B864" s="33">
        <f>ESTUDIANTES!B864</f>
        <v>0</v>
      </c>
      <c r="C864" s="33">
        <f>ESTUDIANTES!C864</f>
        <v>0</v>
      </c>
      <c r="D864" s="99">
        <f>ESTUDIANTES!D864</f>
        <v>0</v>
      </c>
      <c r="E864" s="99"/>
      <c r="F864" s="99"/>
      <c r="G864" s="99"/>
      <c r="H864" s="34">
        <f>ESTUDIANTES!E864</f>
        <v>0</v>
      </c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</row>
    <row r="865" spans="1:260" s="5" customFormat="1" x14ac:dyDescent="0.35">
      <c r="A865" s="32">
        <v>861</v>
      </c>
      <c r="B865" s="33">
        <f>ESTUDIANTES!B865</f>
        <v>0</v>
      </c>
      <c r="C865" s="33">
        <f>ESTUDIANTES!C865</f>
        <v>0</v>
      </c>
      <c r="D865" s="99">
        <f>ESTUDIANTES!D865</f>
        <v>0</v>
      </c>
      <c r="E865" s="99"/>
      <c r="F865" s="99"/>
      <c r="G865" s="99"/>
      <c r="H865" s="34">
        <f>ESTUDIANTES!E865</f>
        <v>0</v>
      </c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</row>
    <row r="866" spans="1:260" s="5" customFormat="1" x14ac:dyDescent="0.35">
      <c r="A866" s="32">
        <v>862</v>
      </c>
      <c r="B866" s="33">
        <f>ESTUDIANTES!B866</f>
        <v>0</v>
      </c>
      <c r="C866" s="33">
        <f>ESTUDIANTES!C866</f>
        <v>0</v>
      </c>
      <c r="D866" s="99">
        <f>ESTUDIANTES!D866</f>
        <v>0</v>
      </c>
      <c r="E866" s="99"/>
      <c r="F866" s="99"/>
      <c r="G866" s="99"/>
      <c r="H866" s="34">
        <f>ESTUDIANTES!E866</f>
        <v>0</v>
      </c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</row>
    <row r="867" spans="1:260" s="5" customFormat="1" x14ac:dyDescent="0.35">
      <c r="A867" s="32">
        <v>863</v>
      </c>
      <c r="B867" s="33">
        <f>ESTUDIANTES!B867</f>
        <v>0</v>
      </c>
      <c r="C867" s="33">
        <f>ESTUDIANTES!C867</f>
        <v>0</v>
      </c>
      <c r="D867" s="99">
        <f>ESTUDIANTES!D867</f>
        <v>0</v>
      </c>
      <c r="E867" s="99"/>
      <c r="F867" s="99"/>
      <c r="G867" s="99"/>
      <c r="H867" s="34">
        <f>ESTUDIANTES!E867</f>
        <v>0</v>
      </c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</row>
    <row r="868" spans="1:260" s="5" customFormat="1" x14ac:dyDescent="0.35">
      <c r="A868" s="32">
        <v>864</v>
      </c>
      <c r="B868" s="33">
        <f>ESTUDIANTES!B868</f>
        <v>0</v>
      </c>
      <c r="C868" s="33">
        <f>ESTUDIANTES!C868</f>
        <v>0</v>
      </c>
      <c r="D868" s="99">
        <f>ESTUDIANTES!D868</f>
        <v>0</v>
      </c>
      <c r="E868" s="99"/>
      <c r="F868" s="99"/>
      <c r="G868" s="99"/>
      <c r="H868" s="34">
        <f>ESTUDIANTES!E868</f>
        <v>0</v>
      </c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</row>
    <row r="869" spans="1:260" s="5" customFormat="1" x14ac:dyDescent="0.35">
      <c r="A869" s="32">
        <v>865</v>
      </c>
      <c r="B869" s="33">
        <f>ESTUDIANTES!B869</f>
        <v>0</v>
      </c>
      <c r="C869" s="33">
        <f>ESTUDIANTES!C869</f>
        <v>0</v>
      </c>
      <c r="D869" s="99">
        <f>ESTUDIANTES!D869</f>
        <v>0</v>
      </c>
      <c r="E869" s="99"/>
      <c r="F869" s="99"/>
      <c r="G869" s="99"/>
      <c r="H869" s="34">
        <f>ESTUDIANTES!E869</f>
        <v>0</v>
      </c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</row>
    <row r="870" spans="1:260" s="5" customFormat="1" x14ac:dyDescent="0.35">
      <c r="A870" s="32">
        <v>866</v>
      </c>
      <c r="B870" s="33">
        <f>ESTUDIANTES!B870</f>
        <v>0</v>
      </c>
      <c r="C870" s="33">
        <f>ESTUDIANTES!C870</f>
        <v>0</v>
      </c>
      <c r="D870" s="99">
        <f>ESTUDIANTES!D870</f>
        <v>0</v>
      </c>
      <c r="E870" s="99"/>
      <c r="F870" s="99"/>
      <c r="G870" s="99"/>
      <c r="H870" s="34">
        <f>ESTUDIANTES!E870</f>
        <v>0</v>
      </c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</row>
    <row r="871" spans="1:260" s="5" customFormat="1" x14ac:dyDescent="0.35">
      <c r="A871" s="32">
        <v>867</v>
      </c>
      <c r="B871" s="33">
        <f>ESTUDIANTES!B871</f>
        <v>0</v>
      </c>
      <c r="C871" s="33">
        <f>ESTUDIANTES!C871</f>
        <v>0</v>
      </c>
      <c r="D871" s="99">
        <f>ESTUDIANTES!D871</f>
        <v>0</v>
      </c>
      <c r="E871" s="99"/>
      <c r="F871" s="99"/>
      <c r="G871" s="99"/>
      <c r="H871" s="34">
        <f>ESTUDIANTES!E871</f>
        <v>0</v>
      </c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</row>
    <row r="872" spans="1:260" s="5" customFormat="1" x14ac:dyDescent="0.35">
      <c r="A872" s="32">
        <v>868</v>
      </c>
      <c r="B872" s="33">
        <f>ESTUDIANTES!B872</f>
        <v>0</v>
      </c>
      <c r="C872" s="33">
        <f>ESTUDIANTES!C872</f>
        <v>0</v>
      </c>
      <c r="D872" s="99">
        <f>ESTUDIANTES!D872</f>
        <v>0</v>
      </c>
      <c r="E872" s="99"/>
      <c r="F872" s="99"/>
      <c r="G872" s="99"/>
      <c r="H872" s="34">
        <f>ESTUDIANTES!E872</f>
        <v>0</v>
      </c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</row>
    <row r="873" spans="1:260" s="5" customFormat="1" x14ac:dyDescent="0.35">
      <c r="A873" s="32">
        <v>869</v>
      </c>
      <c r="B873" s="33">
        <f>ESTUDIANTES!B873</f>
        <v>0</v>
      </c>
      <c r="C873" s="33">
        <f>ESTUDIANTES!C873</f>
        <v>0</v>
      </c>
      <c r="D873" s="99">
        <f>ESTUDIANTES!D873</f>
        <v>0</v>
      </c>
      <c r="E873" s="99"/>
      <c r="F873" s="99"/>
      <c r="G873" s="99"/>
      <c r="H873" s="34">
        <f>ESTUDIANTES!E873</f>
        <v>0</v>
      </c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</row>
    <row r="874" spans="1:260" s="5" customFormat="1" x14ac:dyDescent="0.35">
      <c r="A874" s="32">
        <v>870</v>
      </c>
      <c r="B874" s="33">
        <f>ESTUDIANTES!B874</f>
        <v>0</v>
      </c>
      <c r="C874" s="33">
        <f>ESTUDIANTES!C874</f>
        <v>0</v>
      </c>
      <c r="D874" s="99">
        <f>ESTUDIANTES!D874</f>
        <v>0</v>
      </c>
      <c r="E874" s="99"/>
      <c r="F874" s="99"/>
      <c r="G874" s="99"/>
      <c r="H874" s="34">
        <f>ESTUDIANTES!E874</f>
        <v>0</v>
      </c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</row>
    <row r="875" spans="1:260" s="5" customFormat="1" x14ac:dyDescent="0.35">
      <c r="A875" s="32">
        <v>871</v>
      </c>
      <c r="B875" s="33">
        <f>ESTUDIANTES!B875</f>
        <v>0</v>
      </c>
      <c r="C875" s="33">
        <f>ESTUDIANTES!C875</f>
        <v>0</v>
      </c>
      <c r="D875" s="99">
        <f>ESTUDIANTES!D875</f>
        <v>0</v>
      </c>
      <c r="E875" s="99"/>
      <c r="F875" s="99"/>
      <c r="G875" s="99"/>
      <c r="H875" s="34">
        <f>ESTUDIANTES!E875</f>
        <v>0</v>
      </c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</row>
    <row r="876" spans="1:260" s="5" customFormat="1" x14ac:dyDescent="0.35">
      <c r="A876" s="32">
        <v>872</v>
      </c>
      <c r="B876" s="33">
        <f>ESTUDIANTES!B876</f>
        <v>0</v>
      </c>
      <c r="C876" s="33">
        <f>ESTUDIANTES!C876</f>
        <v>0</v>
      </c>
      <c r="D876" s="99">
        <f>ESTUDIANTES!D876</f>
        <v>0</v>
      </c>
      <c r="E876" s="99"/>
      <c r="F876" s="99"/>
      <c r="G876" s="99"/>
      <c r="H876" s="34">
        <f>ESTUDIANTES!E876</f>
        <v>0</v>
      </c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</row>
    <row r="877" spans="1:260" s="5" customFormat="1" x14ac:dyDescent="0.35">
      <c r="A877" s="32">
        <v>873</v>
      </c>
      <c r="B877" s="33">
        <f>ESTUDIANTES!B877</f>
        <v>0</v>
      </c>
      <c r="C877" s="33">
        <f>ESTUDIANTES!C877</f>
        <v>0</v>
      </c>
      <c r="D877" s="99">
        <f>ESTUDIANTES!D877</f>
        <v>0</v>
      </c>
      <c r="E877" s="99"/>
      <c r="F877" s="99"/>
      <c r="G877" s="99"/>
      <c r="H877" s="34">
        <f>ESTUDIANTES!E877</f>
        <v>0</v>
      </c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</row>
    <row r="878" spans="1:260" s="5" customFormat="1" x14ac:dyDescent="0.35">
      <c r="A878" s="32">
        <v>874</v>
      </c>
      <c r="B878" s="33">
        <f>ESTUDIANTES!B878</f>
        <v>0</v>
      </c>
      <c r="C878" s="33">
        <f>ESTUDIANTES!C878</f>
        <v>0</v>
      </c>
      <c r="D878" s="99">
        <f>ESTUDIANTES!D878</f>
        <v>0</v>
      </c>
      <c r="E878" s="99"/>
      <c r="F878" s="99"/>
      <c r="G878" s="99"/>
      <c r="H878" s="34">
        <f>ESTUDIANTES!E878</f>
        <v>0</v>
      </c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</row>
    <row r="879" spans="1:260" s="5" customFormat="1" x14ac:dyDescent="0.35">
      <c r="A879" s="32">
        <v>875</v>
      </c>
      <c r="B879" s="33">
        <f>ESTUDIANTES!B879</f>
        <v>0</v>
      </c>
      <c r="C879" s="33">
        <f>ESTUDIANTES!C879</f>
        <v>0</v>
      </c>
      <c r="D879" s="99">
        <f>ESTUDIANTES!D879</f>
        <v>0</v>
      </c>
      <c r="E879" s="99"/>
      <c r="F879" s="99"/>
      <c r="G879" s="99"/>
      <c r="H879" s="34">
        <f>ESTUDIANTES!E879</f>
        <v>0</v>
      </c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</row>
    <row r="880" spans="1:260" s="5" customFormat="1" x14ac:dyDescent="0.35">
      <c r="A880" s="32">
        <v>876</v>
      </c>
      <c r="B880" s="33">
        <f>ESTUDIANTES!B880</f>
        <v>0</v>
      </c>
      <c r="C880" s="33">
        <f>ESTUDIANTES!C880</f>
        <v>0</v>
      </c>
      <c r="D880" s="99">
        <f>ESTUDIANTES!D880</f>
        <v>0</v>
      </c>
      <c r="E880" s="99"/>
      <c r="F880" s="99"/>
      <c r="G880" s="99"/>
      <c r="H880" s="34">
        <f>ESTUDIANTES!E880</f>
        <v>0</v>
      </c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</row>
    <row r="881" spans="1:260" s="5" customFormat="1" x14ac:dyDescent="0.35">
      <c r="A881" s="32">
        <v>877</v>
      </c>
      <c r="B881" s="33">
        <f>ESTUDIANTES!B881</f>
        <v>0</v>
      </c>
      <c r="C881" s="33">
        <f>ESTUDIANTES!C881</f>
        <v>0</v>
      </c>
      <c r="D881" s="99">
        <f>ESTUDIANTES!D881</f>
        <v>0</v>
      </c>
      <c r="E881" s="99"/>
      <c r="F881" s="99"/>
      <c r="G881" s="99"/>
      <c r="H881" s="34">
        <f>ESTUDIANTES!E881</f>
        <v>0</v>
      </c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</row>
    <row r="882" spans="1:260" s="5" customFormat="1" x14ac:dyDescent="0.35">
      <c r="A882" s="32">
        <v>878</v>
      </c>
      <c r="B882" s="33">
        <f>ESTUDIANTES!B882</f>
        <v>0</v>
      </c>
      <c r="C882" s="33">
        <f>ESTUDIANTES!C882</f>
        <v>0</v>
      </c>
      <c r="D882" s="99">
        <f>ESTUDIANTES!D882</f>
        <v>0</v>
      </c>
      <c r="E882" s="99"/>
      <c r="F882" s="99"/>
      <c r="G882" s="99"/>
      <c r="H882" s="34">
        <f>ESTUDIANTES!E882</f>
        <v>0</v>
      </c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</row>
    <row r="883" spans="1:260" s="5" customFormat="1" x14ac:dyDescent="0.35">
      <c r="A883" s="32">
        <v>879</v>
      </c>
      <c r="B883" s="33">
        <f>ESTUDIANTES!B883</f>
        <v>0</v>
      </c>
      <c r="C883" s="33">
        <f>ESTUDIANTES!C883</f>
        <v>0</v>
      </c>
      <c r="D883" s="99">
        <f>ESTUDIANTES!D883</f>
        <v>0</v>
      </c>
      <c r="E883" s="99"/>
      <c r="F883" s="99"/>
      <c r="G883" s="99"/>
      <c r="H883" s="34">
        <f>ESTUDIANTES!E883</f>
        <v>0</v>
      </c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</row>
    <row r="884" spans="1:260" s="5" customFormat="1" x14ac:dyDescent="0.35">
      <c r="A884" s="32">
        <v>880</v>
      </c>
      <c r="B884" s="33">
        <f>ESTUDIANTES!B884</f>
        <v>0</v>
      </c>
      <c r="C884" s="33">
        <f>ESTUDIANTES!C884</f>
        <v>0</v>
      </c>
      <c r="D884" s="99">
        <f>ESTUDIANTES!D884</f>
        <v>0</v>
      </c>
      <c r="E884" s="99"/>
      <c r="F884" s="99"/>
      <c r="G884" s="99"/>
      <c r="H884" s="34">
        <f>ESTUDIANTES!E884</f>
        <v>0</v>
      </c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</row>
    <row r="885" spans="1:260" s="5" customFormat="1" x14ac:dyDescent="0.35">
      <c r="A885" s="32">
        <v>881</v>
      </c>
      <c r="B885" s="33">
        <f>ESTUDIANTES!B885</f>
        <v>0</v>
      </c>
      <c r="C885" s="33">
        <f>ESTUDIANTES!C885</f>
        <v>0</v>
      </c>
      <c r="D885" s="99">
        <f>ESTUDIANTES!D885</f>
        <v>0</v>
      </c>
      <c r="E885" s="99"/>
      <c r="F885" s="99"/>
      <c r="G885" s="99"/>
      <c r="H885" s="34">
        <f>ESTUDIANTES!E885</f>
        <v>0</v>
      </c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</row>
    <row r="886" spans="1:260" s="5" customFormat="1" x14ac:dyDescent="0.35">
      <c r="A886" s="32">
        <v>882</v>
      </c>
      <c r="B886" s="33">
        <f>ESTUDIANTES!B886</f>
        <v>0</v>
      </c>
      <c r="C886" s="33">
        <f>ESTUDIANTES!C886</f>
        <v>0</v>
      </c>
      <c r="D886" s="99">
        <f>ESTUDIANTES!D886</f>
        <v>0</v>
      </c>
      <c r="E886" s="99"/>
      <c r="F886" s="99"/>
      <c r="G886" s="99"/>
      <c r="H886" s="34">
        <f>ESTUDIANTES!E886</f>
        <v>0</v>
      </c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</row>
    <row r="887" spans="1:260" s="5" customFormat="1" x14ac:dyDescent="0.35">
      <c r="A887" s="32">
        <v>883</v>
      </c>
      <c r="B887" s="33">
        <f>ESTUDIANTES!B887</f>
        <v>0</v>
      </c>
      <c r="C887" s="33">
        <f>ESTUDIANTES!C887</f>
        <v>0</v>
      </c>
      <c r="D887" s="99">
        <f>ESTUDIANTES!D887</f>
        <v>0</v>
      </c>
      <c r="E887" s="99"/>
      <c r="F887" s="99"/>
      <c r="G887" s="99"/>
      <c r="H887" s="34">
        <f>ESTUDIANTES!E887</f>
        <v>0</v>
      </c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</row>
    <row r="888" spans="1:260" s="5" customFormat="1" x14ac:dyDescent="0.35">
      <c r="A888" s="32">
        <v>884</v>
      </c>
      <c r="B888" s="33">
        <f>ESTUDIANTES!B888</f>
        <v>0</v>
      </c>
      <c r="C888" s="33">
        <f>ESTUDIANTES!C888</f>
        <v>0</v>
      </c>
      <c r="D888" s="99">
        <f>ESTUDIANTES!D888</f>
        <v>0</v>
      </c>
      <c r="E888" s="99"/>
      <c r="F888" s="99"/>
      <c r="G888" s="99"/>
      <c r="H888" s="34">
        <f>ESTUDIANTES!E888</f>
        <v>0</v>
      </c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</row>
    <row r="889" spans="1:260" s="5" customFormat="1" x14ac:dyDescent="0.35">
      <c r="A889" s="32">
        <v>885</v>
      </c>
      <c r="B889" s="33">
        <f>ESTUDIANTES!B889</f>
        <v>0</v>
      </c>
      <c r="C889" s="33">
        <f>ESTUDIANTES!C889</f>
        <v>0</v>
      </c>
      <c r="D889" s="99">
        <f>ESTUDIANTES!D889</f>
        <v>0</v>
      </c>
      <c r="E889" s="99"/>
      <c r="F889" s="99"/>
      <c r="G889" s="99"/>
      <c r="H889" s="34">
        <f>ESTUDIANTES!E889</f>
        <v>0</v>
      </c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</row>
    <row r="890" spans="1:260" s="5" customFormat="1" x14ac:dyDescent="0.35">
      <c r="A890" s="32">
        <v>886</v>
      </c>
      <c r="B890" s="33">
        <f>ESTUDIANTES!B890</f>
        <v>0</v>
      </c>
      <c r="C890" s="33">
        <f>ESTUDIANTES!C890</f>
        <v>0</v>
      </c>
      <c r="D890" s="99">
        <f>ESTUDIANTES!D890</f>
        <v>0</v>
      </c>
      <c r="E890" s="99"/>
      <c r="F890" s="99"/>
      <c r="G890" s="99"/>
      <c r="H890" s="34">
        <f>ESTUDIANTES!E890</f>
        <v>0</v>
      </c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</row>
    <row r="891" spans="1:260" s="5" customFormat="1" x14ac:dyDescent="0.35">
      <c r="A891" s="32">
        <v>887</v>
      </c>
      <c r="B891" s="33">
        <f>ESTUDIANTES!B891</f>
        <v>0</v>
      </c>
      <c r="C891" s="33">
        <f>ESTUDIANTES!C891</f>
        <v>0</v>
      </c>
      <c r="D891" s="99">
        <f>ESTUDIANTES!D891</f>
        <v>0</v>
      </c>
      <c r="E891" s="99"/>
      <c r="F891" s="99"/>
      <c r="G891" s="99"/>
      <c r="H891" s="34">
        <f>ESTUDIANTES!E891</f>
        <v>0</v>
      </c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</row>
    <row r="892" spans="1:260" s="5" customFormat="1" x14ac:dyDescent="0.35">
      <c r="A892" s="32">
        <v>888</v>
      </c>
      <c r="B892" s="33">
        <f>ESTUDIANTES!B892</f>
        <v>0</v>
      </c>
      <c r="C892" s="33">
        <f>ESTUDIANTES!C892</f>
        <v>0</v>
      </c>
      <c r="D892" s="99">
        <f>ESTUDIANTES!D892</f>
        <v>0</v>
      </c>
      <c r="E892" s="99"/>
      <c r="F892" s="99"/>
      <c r="G892" s="99"/>
      <c r="H892" s="34">
        <f>ESTUDIANTES!E892</f>
        <v>0</v>
      </c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</row>
    <row r="893" spans="1:260" s="5" customFormat="1" x14ac:dyDescent="0.35">
      <c r="A893" s="32">
        <v>889</v>
      </c>
      <c r="B893" s="33">
        <f>ESTUDIANTES!B893</f>
        <v>0</v>
      </c>
      <c r="C893" s="33">
        <f>ESTUDIANTES!C893</f>
        <v>0</v>
      </c>
      <c r="D893" s="99">
        <f>ESTUDIANTES!D893</f>
        <v>0</v>
      </c>
      <c r="E893" s="99"/>
      <c r="F893" s="99"/>
      <c r="G893" s="99"/>
      <c r="H893" s="34">
        <f>ESTUDIANTES!E893</f>
        <v>0</v>
      </c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</row>
    <row r="894" spans="1:260" s="5" customFormat="1" x14ac:dyDescent="0.35">
      <c r="A894" s="32">
        <v>890</v>
      </c>
      <c r="B894" s="33">
        <f>ESTUDIANTES!B894</f>
        <v>0</v>
      </c>
      <c r="C894" s="33">
        <f>ESTUDIANTES!C894</f>
        <v>0</v>
      </c>
      <c r="D894" s="99">
        <f>ESTUDIANTES!D894</f>
        <v>0</v>
      </c>
      <c r="E894" s="99"/>
      <c r="F894" s="99"/>
      <c r="G894" s="99"/>
      <c r="H894" s="34">
        <f>ESTUDIANTES!E894</f>
        <v>0</v>
      </c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</row>
    <row r="895" spans="1:260" s="5" customFormat="1" x14ac:dyDescent="0.35">
      <c r="A895" s="32">
        <v>891</v>
      </c>
      <c r="B895" s="33">
        <f>ESTUDIANTES!B895</f>
        <v>0</v>
      </c>
      <c r="C895" s="33">
        <f>ESTUDIANTES!C895</f>
        <v>0</v>
      </c>
      <c r="D895" s="99">
        <f>ESTUDIANTES!D895</f>
        <v>0</v>
      </c>
      <c r="E895" s="99"/>
      <c r="F895" s="99"/>
      <c r="G895" s="99"/>
      <c r="H895" s="34">
        <f>ESTUDIANTES!E895</f>
        <v>0</v>
      </c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</row>
    <row r="896" spans="1:260" s="5" customFormat="1" x14ac:dyDescent="0.35">
      <c r="A896" s="32">
        <v>892</v>
      </c>
      <c r="B896" s="33">
        <f>ESTUDIANTES!B896</f>
        <v>0</v>
      </c>
      <c r="C896" s="33">
        <f>ESTUDIANTES!C896</f>
        <v>0</v>
      </c>
      <c r="D896" s="99">
        <f>ESTUDIANTES!D896</f>
        <v>0</v>
      </c>
      <c r="E896" s="99"/>
      <c r="F896" s="99"/>
      <c r="G896" s="99"/>
      <c r="H896" s="34">
        <f>ESTUDIANTES!E896</f>
        <v>0</v>
      </c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</row>
    <row r="897" spans="1:260" s="5" customFormat="1" x14ac:dyDescent="0.35">
      <c r="A897" s="32">
        <v>893</v>
      </c>
      <c r="B897" s="33">
        <f>ESTUDIANTES!B897</f>
        <v>0</v>
      </c>
      <c r="C897" s="33">
        <f>ESTUDIANTES!C897</f>
        <v>0</v>
      </c>
      <c r="D897" s="99">
        <f>ESTUDIANTES!D897</f>
        <v>0</v>
      </c>
      <c r="E897" s="99"/>
      <c r="F897" s="99"/>
      <c r="G897" s="99"/>
      <c r="H897" s="34">
        <f>ESTUDIANTES!E897</f>
        <v>0</v>
      </c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</row>
    <row r="898" spans="1:260" s="5" customFormat="1" x14ac:dyDescent="0.35">
      <c r="A898" s="32">
        <v>894</v>
      </c>
      <c r="B898" s="33">
        <f>ESTUDIANTES!B898</f>
        <v>0</v>
      </c>
      <c r="C898" s="33">
        <f>ESTUDIANTES!C898</f>
        <v>0</v>
      </c>
      <c r="D898" s="99">
        <f>ESTUDIANTES!D898</f>
        <v>0</v>
      </c>
      <c r="E898" s="99"/>
      <c r="F898" s="99"/>
      <c r="G898" s="99"/>
      <c r="H898" s="34">
        <f>ESTUDIANTES!E898</f>
        <v>0</v>
      </c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</row>
    <row r="899" spans="1:260" s="5" customFormat="1" x14ac:dyDescent="0.35">
      <c r="A899" s="32">
        <v>895</v>
      </c>
      <c r="B899" s="33">
        <f>ESTUDIANTES!B899</f>
        <v>0</v>
      </c>
      <c r="C899" s="33">
        <f>ESTUDIANTES!C899</f>
        <v>0</v>
      </c>
      <c r="D899" s="99">
        <f>ESTUDIANTES!D899</f>
        <v>0</v>
      </c>
      <c r="E899" s="99"/>
      <c r="F899" s="99"/>
      <c r="G899" s="99"/>
      <c r="H899" s="34">
        <f>ESTUDIANTES!E899</f>
        <v>0</v>
      </c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</row>
    <row r="900" spans="1:260" s="5" customFormat="1" x14ac:dyDescent="0.35">
      <c r="A900" s="32">
        <v>896</v>
      </c>
      <c r="B900" s="33">
        <f>ESTUDIANTES!B900</f>
        <v>0</v>
      </c>
      <c r="C900" s="33">
        <f>ESTUDIANTES!C900</f>
        <v>0</v>
      </c>
      <c r="D900" s="99">
        <f>ESTUDIANTES!D900</f>
        <v>0</v>
      </c>
      <c r="E900" s="99"/>
      <c r="F900" s="99"/>
      <c r="G900" s="99"/>
      <c r="H900" s="34">
        <f>ESTUDIANTES!E900</f>
        <v>0</v>
      </c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</row>
    <row r="901" spans="1:260" s="5" customFormat="1" x14ac:dyDescent="0.35">
      <c r="A901" s="32">
        <v>897</v>
      </c>
      <c r="B901" s="33">
        <f>ESTUDIANTES!B901</f>
        <v>0</v>
      </c>
      <c r="C901" s="33">
        <f>ESTUDIANTES!C901</f>
        <v>0</v>
      </c>
      <c r="D901" s="99">
        <f>ESTUDIANTES!D901</f>
        <v>0</v>
      </c>
      <c r="E901" s="99"/>
      <c r="F901" s="99"/>
      <c r="G901" s="99"/>
      <c r="H901" s="34">
        <f>ESTUDIANTES!E901</f>
        <v>0</v>
      </c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</row>
    <row r="902" spans="1:260" s="5" customFormat="1" x14ac:dyDescent="0.35">
      <c r="A902" s="32">
        <v>898</v>
      </c>
      <c r="B902" s="33">
        <f>ESTUDIANTES!B902</f>
        <v>0</v>
      </c>
      <c r="C902" s="33">
        <f>ESTUDIANTES!C902</f>
        <v>0</v>
      </c>
      <c r="D902" s="99">
        <f>ESTUDIANTES!D902</f>
        <v>0</v>
      </c>
      <c r="E902" s="99"/>
      <c r="F902" s="99"/>
      <c r="G902" s="99"/>
      <c r="H902" s="34">
        <f>ESTUDIANTES!E902</f>
        <v>0</v>
      </c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</row>
    <row r="903" spans="1:260" s="5" customFormat="1" x14ac:dyDescent="0.35">
      <c r="A903" s="32">
        <v>899</v>
      </c>
      <c r="B903" s="33">
        <f>ESTUDIANTES!B903</f>
        <v>0</v>
      </c>
      <c r="C903" s="33">
        <f>ESTUDIANTES!C903</f>
        <v>0</v>
      </c>
      <c r="D903" s="99">
        <f>ESTUDIANTES!D903</f>
        <v>0</v>
      </c>
      <c r="E903" s="99"/>
      <c r="F903" s="99"/>
      <c r="G903" s="99"/>
      <c r="H903" s="34">
        <f>ESTUDIANTES!E903</f>
        <v>0</v>
      </c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</row>
    <row r="904" spans="1:260" s="5" customFormat="1" x14ac:dyDescent="0.35">
      <c r="A904" s="32">
        <v>900</v>
      </c>
      <c r="B904" s="33">
        <f>ESTUDIANTES!B904</f>
        <v>0</v>
      </c>
      <c r="C904" s="33">
        <f>ESTUDIANTES!C904</f>
        <v>0</v>
      </c>
      <c r="D904" s="99">
        <f>ESTUDIANTES!D904</f>
        <v>0</v>
      </c>
      <c r="E904" s="99"/>
      <c r="F904" s="99"/>
      <c r="G904" s="99"/>
      <c r="H904" s="34">
        <f>ESTUDIANTES!E904</f>
        <v>0</v>
      </c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</row>
    <row r="905" spans="1:260" s="5" customFormat="1" x14ac:dyDescent="0.35">
      <c r="A905" s="32">
        <v>901</v>
      </c>
      <c r="B905" s="33">
        <f>ESTUDIANTES!B905</f>
        <v>0</v>
      </c>
      <c r="C905" s="33">
        <f>ESTUDIANTES!C905</f>
        <v>0</v>
      </c>
      <c r="D905" s="99">
        <f>ESTUDIANTES!D905</f>
        <v>0</v>
      </c>
      <c r="E905" s="99"/>
      <c r="F905" s="99"/>
      <c r="G905" s="99"/>
      <c r="H905" s="34">
        <f>ESTUDIANTES!E905</f>
        <v>0</v>
      </c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</row>
    <row r="906" spans="1:260" s="5" customFormat="1" x14ac:dyDescent="0.35">
      <c r="A906" s="32">
        <v>902</v>
      </c>
      <c r="B906" s="33">
        <f>ESTUDIANTES!B906</f>
        <v>0</v>
      </c>
      <c r="C906" s="33">
        <f>ESTUDIANTES!C906</f>
        <v>0</v>
      </c>
      <c r="D906" s="99">
        <f>ESTUDIANTES!D906</f>
        <v>0</v>
      </c>
      <c r="E906" s="99"/>
      <c r="F906" s="99"/>
      <c r="G906" s="99"/>
      <c r="H906" s="34">
        <f>ESTUDIANTES!E906</f>
        <v>0</v>
      </c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</row>
    <row r="907" spans="1:260" s="5" customFormat="1" x14ac:dyDescent="0.35">
      <c r="A907" s="32">
        <v>903</v>
      </c>
      <c r="B907" s="33">
        <f>ESTUDIANTES!B907</f>
        <v>0</v>
      </c>
      <c r="C907" s="33">
        <f>ESTUDIANTES!C907</f>
        <v>0</v>
      </c>
      <c r="D907" s="99">
        <f>ESTUDIANTES!D907</f>
        <v>0</v>
      </c>
      <c r="E907" s="99"/>
      <c r="F907" s="99"/>
      <c r="G907" s="99"/>
      <c r="H907" s="34">
        <f>ESTUDIANTES!E907</f>
        <v>0</v>
      </c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</row>
    <row r="908" spans="1:260" s="5" customFormat="1" x14ac:dyDescent="0.35">
      <c r="A908" s="32">
        <v>904</v>
      </c>
      <c r="B908" s="33">
        <f>ESTUDIANTES!B908</f>
        <v>0</v>
      </c>
      <c r="C908" s="33">
        <f>ESTUDIANTES!C908</f>
        <v>0</v>
      </c>
      <c r="D908" s="99">
        <f>ESTUDIANTES!D908</f>
        <v>0</v>
      </c>
      <c r="E908" s="99"/>
      <c r="F908" s="99"/>
      <c r="G908" s="99"/>
      <c r="H908" s="34">
        <f>ESTUDIANTES!E908</f>
        <v>0</v>
      </c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</row>
    <row r="909" spans="1:260" s="5" customFormat="1" x14ac:dyDescent="0.35">
      <c r="A909" s="32">
        <v>905</v>
      </c>
      <c r="B909" s="33">
        <f>ESTUDIANTES!B909</f>
        <v>0</v>
      </c>
      <c r="C909" s="33">
        <f>ESTUDIANTES!C909</f>
        <v>0</v>
      </c>
      <c r="D909" s="99">
        <f>ESTUDIANTES!D909</f>
        <v>0</v>
      </c>
      <c r="E909" s="99"/>
      <c r="F909" s="99"/>
      <c r="G909" s="99"/>
      <c r="H909" s="34">
        <f>ESTUDIANTES!E909</f>
        <v>0</v>
      </c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</row>
    <row r="910" spans="1:260" s="5" customFormat="1" x14ac:dyDescent="0.35">
      <c r="A910" s="32">
        <v>906</v>
      </c>
      <c r="B910" s="33">
        <f>ESTUDIANTES!B910</f>
        <v>0</v>
      </c>
      <c r="C910" s="33">
        <f>ESTUDIANTES!C910</f>
        <v>0</v>
      </c>
      <c r="D910" s="99">
        <f>ESTUDIANTES!D910</f>
        <v>0</v>
      </c>
      <c r="E910" s="99"/>
      <c r="F910" s="99"/>
      <c r="G910" s="99"/>
      <c r="H910" s="34">
        <f>ESTUDIANTES!E910</f>
        <v>0</v>
      </c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</row>
    <row r="911" spans="1:260" s="5" customFormat="1" x14ac:dyDescent="0.35">
      <c r="A911" s="32">
        <v>907</v>
      </c>
      <c r="B911" s="33">
        <f>ESTUDIANTES!B911</f>
        <v>0</v>
      </c>
      <c r="C911" s="33">
        <f>ESTUDIANTES!C911</f>
        <v>0</v>
      </c>
      <c r="D911" s="99">
        <f>ESTUDIANTES!D911</f>
        <v>0</v>
      </c>
      <c r="E911" s="99"/>
      <c r="F911" s="99"/>
      <c r="G911" s="99"/>
      <c r="H911" s="34">
        <f>ESTUDIANTES!E911</f>
        <v>0</v>
      </c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</row>
    <row r="912" spans="1:260" s="5" customFormat="1" x14ac:dyDescent="0.35">
      <c r="A912" s="32">
        <v>908</v>
      </c>
      <c r="B912" s="33">
        <f>ESTUDIANTES!B912</f>
        <v>0</v>
      </c>
      <c r="C912" s="33">
        <f>ESTUDIANTES!C912</f>
        <v>0</v>
      </c>
      <c r="D912" s="99">
        <f>ESTUDIANTES!D912</f>
        <v>0</v>
      </c>
      <c r="E912" s="99"/>
      <c r="F912" s="99"/>
      <c r="G912" s="99"/>
      <c r="H912" s="34">
        <f>ESTUDIANTES!E912</f>
        <v>0</v>
      </c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</row>
    <row r="913" spans="1:260" s="5" customFormat="1" x14ac:dyDescent="0.35">
      <c r="A913" s="32">
        <v>909</v>
      </c>
      <c r="B913" s="33">
        <f>ESTUDIANTES!B913</f>
        <v>0</v>
      </c>
      <c r="C913" s="33">
        <f>ESTUDIANTES!C913</f>
        <v>0</v>
      </c>
      <c r="D913" s="99">
        <f>ESTUDIANTES!D913</f>
        <v>0</v>
      </c>
      <c r="E913" s="99"/>
      <c r="F913" s="99"/>
      <c r="G913" s="99"/>
      <c r="H913" s="34">
        <f>ESTUDIANTES!E913</f>
        <v>0</v>
      </c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</row>
    <row r="914" spans="1:260" s="5" customFormat="1" x14ac:dyDescent="0.35">
      <c r="A914" s="32">
        <v>910</v>
      </c>
      <c r="B914" s="33">
        <f>ESTUDIANTES!B914</f>
        <v>0</v>
      </c>
      <c r="C914" s="33">
        <f>ESTUDIANTES!C914</f>
        <v>0</v>
      </c>
      <c r="D914" s="99">
        <f>ESTUDIANTES!D914</f>
        <v>0</v>
      </c>
      <c r="E914" s="99"/>
      <c r="F914" s="99"/>
      <c r="G914" s="99"/>
      <c r="H914" s="34">
        <f>ESTUDIANTES!E914</f>
        <v>0</v>
      </c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</row>
    <row r="915" spans="1:260" s="5" customFormat="1" x14ac:dyDescent="0.35">
      <c r="A915" s="32">
        <v>911</v>
      </c>
      <c r="B915" s="33">
        <f>ESTUDIANTES!B915</f>
        <v>0</v>
      </c>
      <c r="C915" s="33">
        <f>ESTUDIANTES!C915</f>
        <v>0</v>
      </c>
      <c r="D915" s="99">
        <f>ESTUDIANTES!D915</f>
        <v>0</v>
      </c>
      <c r="E915" s="99"/>
      <c r="F915" s="99"/>
      <c r="G915" s="99"/>
      <c r="H915" s="34">
        <f>ESTUDIANTES!E915</f>
        <v>0</v>
      </c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</row>
    <row r="916" spans="1:260" s="5" customFormat="1" x14ac:dyDescent="0.35">
      <c r="A916" s="32">
        <v>912</v>
      </c>
      <c r="B916" s="33">
        <f>ESTUDIANTES!B916</f>
        <v>0</v>
      </c>
      <c r="C916" s="33">
        <f>ESTUDIANTES!C916</f>
        <v>0</v>
      </c>
      <c r="D916" s="99">
        <f>ESTUDIANTES!D916</f>
        <v>0</v>
      </c>
      <c r="E916" s="99"/>
      <c r="F916" s="99"/>
      <c r="G916" s="99"/>
      <c r="H916" s="34">
        <f>ESTUDIANTES!E916</f>
        <v>0</v>
      </c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</row>
    <row r="917" spans="1:260" s="5" customFormat="1" x14ac:dyDescent="0.35">
      <c r="A917" s="32">
        <v>913</v>
      </c>
      <c r="B917" s="33">
        <f>ESTUDIANTES!B917</f>
        <v>0</v>
      </c>
      <c r="C917" s="33">
        <f>ESTUDIANTES!C917</f>
        <v>0</v>
      </c>
      <c r="D917" s="99">
        <f>ESTUDIANTES!D917</f>
        <v>0</v>
      </c>
      <c r="E917" s="99"/>
      <c r="F917" s="99"/>
      <c r="G917" s="99"/>
      <c r="H917" s="34">
        <f>ESTUDIANTES!E917</f>
        <v>0</v>
      </c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</row>
    <row r="918" spans="1:260" s="5" customFormat="1" x14ac:dyDescent="0.35">
      <c r="A918" s="32">
        <v>914</v>
      </c>
      <c r="B918" s="33">
        <f>ESTUDIANTES!B918</f>
        <v>0</v>
      </c>
      <c r="C918" s="33">
        <f>ESTUDIANTES!C918</f>
        <v>0</v>
      </c>
      <c r="D918" s="99">
        <f>ESTUDIANTES!D918</f>
        <v>0</v>
      </c>
      <c r="E918" s="99"/>
      <c r="F918" s="99"/>
      <c r="G918" s="99"/>
      <c r="H918" s="34">
        <f>ESTUDIANTES!E918</f>
        <v>0</v>
      </c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</row>
    <row r="919" spans="1:260" s="5" customFormat="1" x14ac:dyDescent="0.35">
      <c r="A919" s="32">
        <v>915</v>
      </c>
      <c r="B919" s="33">
        <f>ESTUDIANTES!B919</f>
        <v>0</v>
      </c>
      <c r="C919" s="33">
        <f>ESTUDIANTES!C919</f>
        <v>0</v>
      </c>
      <c r="D919" s="99">
        <f>ESTUDIANTES!D919</f>
        <v>0</v>
      </c>
      <c r="E919" s="99"/>
      <c r="F919" s="99"/>
      <c r="G919" s="99"/>
      <c r="H919" s="34">
        <f>ESTUDIANTES!E919</f>
        <v>0</v>
      </c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</row>
    <row r="920" spans="1:260" s="5" customFormat="1" x14ac:dyDescent="0.35">
      <c r="A920" s="32">
        <v>916</v>
      </c>
      <c r="B920" s="33">
        <f>ESTUDIANTES!B920</f>
        <v>0</v>
      </c>
      <c r="C920" s="33">
        <f>ESTUDIANTES!C920</f>
        <v>0</v>
      </c>
      <c r="D920" s="99">
        <f>ESTUDIANTES!D920</f>
        <v>0</v>
      </c>
      <c r="E920" s="99"/>
      <c r="F920" s="99"/>
      <c r="G920" s="99"/>
      <c r="H920" s="34">
        <f>ESTUDIANTES!E920</f>
        <v>0</v>
      </c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</row>
    <row r="921" spans="1:260" s="5" customFormat="1" x14ac:dyDescent="0.35">
      <c r="A921" s="32">
        <v>917</v>
      </c>
      <c r="B921" s="33">
        <f>ESTUDIANTES!B921</f>
        <v>0</v>
      </c>
      <c r="C921" s="33">
        <f>ESTUDIANTES!C921</f>
        <v>0</v>
      </c>
      <c r="D921" s="99">
        <f>ESTUDIANTES!D921</f>
        <v>0</v>
      </c>
      <c r="E921" s="99"/>
      <c r="F921" s="99"/>
      <c r="G921" s="99"/>
      <c r="H921" s="34">
        <f>ESTUDIANTES!E921</f>
        <v>0</v>
      </c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</row>
    <row r="922" spans="1:260" s="5" customFormat="1" x14ac:dyDescent="0.35">
      <c r="A922" s="32">
        <v>918</v>
      </c>
      <c r="B922" s="33">
        <f>ESTUDIANTES!B922</f>
        <v>0</v>
      </c>
      <c r="C922" s="33">
        <f>ESTUDIANTES!C922</f>
        <v>0</v>
      </c>
      <c r="D922" s="99">
        <f>ESTUDIANTES!D922</f>
        <v>0</v>
      </c>
      <c r="E922" s="99"/>
      <c r="F922" s="99"/>
      <c r="G922" s="99"/>
      <c r="H922" s="34">
        <f>ESTUDIANTES!E922</f>
        <v>0</v>
      </c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</row>
    <row r="923" spans="1:260" s="5" customFormat="1" x14ac:dyDescent="0.35">
      <c r="A923" s="32">
        <v>919</v>
      </c>
      <c r="B923" s="33">
        <f>ESTUDIANTES!B923</f>
        <v>0</v>
      </c>
      <c r="C923" s="33">
        <f>ESTUDIANTES!C923</f>
        <v>0</v>
      </c>
      <c r="D923" s="99">
        <f>ESTUDIANTES!D923</f>
        <v>0</v>
      </c>
      <c r="E923" s="99"/>
      <c r="F923" s="99"/>
      <c r="G923" s="99"/>
      <c r="H923" s="34">
        <f>ESTUDIANTES!E923</f>
        <v>0</v>
      </c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</row>
    <row r="924" spans="1:260" s="5" customFormat="1" x14ac:dyDescent="0.35">
      <c r="A924" s="32">
        <v>920</v>
      </c>
      <c r="B924" s="33">
        <f>ESTUDIANTES!B924</f>
        <v>0</v>
      </c>
      <c r="C924" s="33">
        <f>ESTUDIANTES!C924</f>
        <v>0</v>
      </c>
      <c r="D924" s="99">
        <f>ESTUDIANTES!D924</f>
        <v>0</v>
      </c>
      <c r="E924" s="99"/>
      <c r="F924" s="99"/>
      <c r="G924" s="99"/>
      <c r="H924" s="34">
        <f>ESTUDIANTES!E924</f>
        <v>0</v>
      </c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</row>
    <row r="925" spans="1:260" s="5" customFormat="1" x14ac:dyDescent="0.35">
      <c r="A925" s="32">
        <v>921</v>
      </c>
      <c r="B925" s="33">
        <f>ESTUDIANTES!B925</f>
        <v>0</v>
      </c>
      <c r="C925" s="33">
        <f>ESTUDIANTES!C925</f>
        <v>0</v>
      </c>
      <c r="D925" s="99">
        <f>ESTUDIANTES!D925</f>
        <v>0</v>
      </c>
      <c r="E925" s="99"/>
      <c r="F925" s="99"/>
      <c r="G925" s="99"/>
      <c r="H925" s="34">
        <f>ESTUDIANTES!E925</f>
        <v>0</v>
      </c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</row>
    <row r="926" spans="1:260" s="5" customFormat="1" x14ac:dyDescent="0.35">
      <c r="A926" s="32">
        <v>922</v>
      </c>
      <c r="B926" s="33">
        <f>ESTUDIANTES!B926</f>
        <v>0</v>
      </c>
      <c r="C926" s="33">
        <f>ESTUDIANTES!C926</f>
        <v>0</v>
      </c>
      <c r="D926" s="99">
        <f>ESTUDIANTES!D926</f>
        <v>0</v>
      </c>
      <c r="E926" s="99"/>
      <c r="F926" s="99"/>
      <c r="G926" s="99"/>
      <c r="H926" s="34">
        <f>ESTUDIANTES!E926</f>
        <v>0</v>
      </c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</row>
    <row r="927" spans="1:260" s="5" customFormat="1" x14ac:dyDescent="0.35">
      <c r="A927" s="32">
        <v>923</v>
      </c>
      <c r="B927" s="33">
        <f>ESTUDIANTES!B927</f>
        <v>0</v>
      </c>
      <c r="C927" s="33">
        <f>ESTUDIANTES!C927</f>
        <v>0</v>
      </c>
      <c r="D927" s="99">
        <f>ESTUDIANTES!D927</f>
        <v>0</v>
      </c>
      <c r="E927" s="99"/>
      <c r="F927" s="99"/>
      <c r="G927" s="99"/>
      <c r="H927" s="34">
        <f>ESTUDIANTES!E927</f>
        <v>0</v>
      </c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</row>
    <row r="928" spans="1:260" s="5" customFormat="1" x14ac:dyDescent="0.35">
      <c r="A928" s="32">
        <v>924</v>
      </c>
      <c r="B928" s="33">
        <f>ESTUDIANTES!B928</f>
        <v>0</v>
      </c>
      <c r="C928" s="33">
        <f>ESTUDIANTES!C928</f>
        <v>0</v>
      </c>
      <c r="D928" s="99">
        <f>ESTUDIANTES!D928</f>
        <v>0</v>
      </c>
      <c r="E928" s="99"/>
      <c r="F928" s="99"/>
      <c r="G928" s="99"/>
      <c r="H928" s="34">
        <f>ESTUDIANTES!E928</f>
        <v>0</v>
      </c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</row>
    <row r="929" spans="1:260" s="5" customFormat="1" x14ac:dyDescent="0.35">
      <c r="A929" s="32">
        <v>925</v>
      </c>
      <c r="B929" s="33">
        <f>ESTUDIANTES!B929</f>
        <v>0</v>
      </c>
      <c r="C929" s="33">
        <f>ESTUDIANTES!C929</f>
        <v>0</v>
      </c>
      <c r="D929" s="99">
        <f>ESTUDIANTES!D929</f>
        <v>0</v>
      </c>
      <c r="E929" s="99"/>
      <c r="F929" s="99"/>
      <c r="G929" s="99"/>
      <c r="H929" s="34">
        <f>ESTUDIANTES!E929</f>
        <v>0</v>
      </c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</row>
    <row r="930" spans="1:260" s="5" customFormat="1" x14ac:dyDescent="0.35">
      <c r="A930" s="32">
        <v>926</v>
      </c>
      <c r="B930" s="33">
        <f>ESTUDIANTES!B930</f>
        <v>0</v>
      </c>
      <c r="C930" s="33">
        <f>ESTUDIANTES!C930</f>
        <v>0</v>
      </c>
      <c r="D930" s="99">
        <f>ESTUDIANTES!D930</f>
        <v>0</v>
      </c>
      <c r="E930" s="99"/>
      <c r="F930" s="99"/>
      <c r="G930" s="99"/>
      <c r="H930" s="34">
        <f>ESTUDIANTES!E930</f>
        <v>0</v>
      </c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</row>
    <row r="931" spans="1:260" s="5" customFormat="1" x14ac:dyDescent="0.35">
      <c r="A931" s="32">
        <v>927</v>
      </c>
      <c r="B931" s="33">
        <f>ESTUDIANTES!B931</f>
        <v>0</v>
      </c>
      <c r="C931" s="33">
        <f>ESTUDIANTES!C931</f>
        <v>0</v>
      </c>
      <c r="D931" s="99">
        <f>ESTUDIANTES!D931</f>
        <v>0</v>
      </c>
      <c r="E931" s="99"/>
      <c r="F931" s="99"/>
      <c r="G931" s="99"/>
      <c r="H931" s="34">
        <f>ESTUDIANTES!E931</f>
        <v>0</v>
      </c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</row>
    <row r="932" spans="1:260" s="5" customFormat="1" x14ac:dyDescent="0.35">
      <c r="A932" s="32">
        <v>928</v>
      </c>
      <c r="B932" s="33">
        <f>ESTUDIANTES!B932</f>
        <v>0</v>
      </c>
      <c r="C932" s="33">
        <f>ESTUDIANTES!C932</f>
        <v>0</v>
      </c>
      <c r="D932" s="99">
        <f>ESTUDIANTES!D932</f>
        <v>0</v>
      </c>
      <c r="E932" s="99"/>
      <c r="F932" s="99"/>
      <c r="G932" s="99"/>
      <c r="H932" s="34">
        <f>ESTUDIANTES!E932</f>
        <v>0</v>
      </c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</row>
    <row r="933" spans="1:260" s="5" customFormat="1" x14ac:dyDescent="0.35">
      <c r="A933" s="32">
        <v>929</v>
      </c>
      <c r="B933" s="33">
        <f>ESTUDIANTES!B933</f>
        <v>0</v>
      </c>
      <c r="C933" s="33">
        <f>ESTUDIANTES!C933</f>
        <v>0</v>
      </c>
      <c r="D933" s="99">
        <f>ESTUDIANTES!D933</f>
        <v>0</v>
      </c>
      <c r="E933" s="99"/>
      <c r="F933" s="99"/>
      <c r="G933" s="99"/>
      <c r="H933" s="34">
        <f>ESTUDIANTES!E933</f>
        <v>0</v>
      </c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</row>
    <row r="934" spans="1:260" s="5" customFormat="1" x14ac:dyDescent="0.35">
      <c r="A934" s="32">
        <v>930</v>
      </c>
      <c r="B934" s="33">
        <f>ESTUDIANTES!B934</f>
        <v>0</v>
      </c>
      <c r="C934" s="33">
        <f>ESTUDIANTES!C934</f>
        <v>0</v>
      </c>
      <c r="D934" s="99">
        <f>ESTUDIANTES!D934</f>
        <v>0</v>
      </c>
      <c r="E934" s="99"/>
      <c r="F934" s="99"/>
      <c r="G934" s="99"/>
      <c r="H934" s="34">
        <f>ESTUDIANTES!E934</f>
        <v>0</v>
      </c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</row>
    <row r="935" spans="1:260" s="5" customFormat="1" x14ac:dyDescent="0.35">
      <c r="A935" s="32">
        <v>931</v>
      </c>
      <c r="B935" s="33">
        <f>ESTUDIANTES!B935</f>
        <v>0</v>
      </c>
      <c r="C935" s="33">
        <f>ESTUDIANTES!C935</f>
        <v>0</v>
      </c>
      <c r="D935" s="99">
        <f>ESTUDIANTES!D935</f>
        <v>0</v>
      </c>
      <c r="E935" s="99"/>
      <c r="F935" s="99"/>
      <c r="G935" s="99"/>
      <c r="H935" s="34">
        <f>ESTUDIANTES!E935</f>
        <v>0</v>
      </c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</row>
    <row r="936" spans="1:260" s="5" customFormat="1" x14ac:dyDescent="0.35">
      <c r="A936" s="32">
        <v>932</v>
      </c>
      <c r="B936" s="33">
        <f>ESTUDIANTES!B936</f>
        <v>0</v>
      </c>
      <c r="C936" s="33">
        <f>ESTUDIANTES!C936</f>
        <v>0</v>
      </c>
      <c r="D936" s="99">
        <f>ESTUDIANTES!D936</f>
        <v>0</v>
      </c>
      <c r="E936" s="99"/>
      <c r="F936" s="99"/>
      <c r="G936" s="99"/>
      <c r="H936" s="34">
        <f>ESTUDIANTES!E936</f>
        <v>0</v>
      </c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</row>
    <row r="937" spans="1:260" s="5" customFormat="1" x14ac:dyDescent="0.35">
      <c r="A937" s="32">
        <v>933</v>
      </c>
      <c r="B937" s="33">
        <f>ESTUDIANTES!B937</f>
        <v>0</v>
      </c>
      <c r="C937" s="33">
        <f>ESTUDIANTES!C937</f>
        <v>0</v>
      </c>
      <c r="D937" s="99">
        <f>ESTUDIANTES!D937</f>
        <v>0</v>
      </c>
      <c r="E937" s="99"/>
      <c r="F937" s="99"/>
      <c r="G937" s="99"/>
      <c r="H937" s="34">
        <f>ESTUDIANTES!E937</f>
        <v>0</v>
      </c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</row>
    <row r="938" spans="1:260" s="5" customFormat="1" x14ac:dyDescent="0.35">
      <c r="A938" s="32">
        <v>934</v>
      </c>
      <c r="B938" s="33">
        <f>ESTUDIANTES!B938</f>
        <v>0</v>
      </c>
      <c r="C938" s="33">
        <f>ESTUDIANTES!C938</f>
        <v>0</v>
      </c>
      <c r="D938" s="99">
        <f>ESTUDIANTES!D938</f>
        <v>0</v>
      </c>
      <c r="E938" s="99"/>
      <c r="F938" s="99"/>
      <c r="G938" s="99"/>
      <c r="H938" s="34">
        <f>ESTUDIANTES!E938</f>
        <v>0</v>
      </c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</row>
    <row r="939" spans="1:260" s="5" customFormat="1" x14ac:dyDescent="0.35">
      <c r="A939" s="32">
        <v>935</v>
      </c>
      <c r="B939" s="33">
        <f>ESTUDIANTES!B939</f>
        <v>0</v>
      </c>
      <c r="C939" s="33">
        <f>ESTUDIANTES!C939</f>
        <v>0</v>
      </c>
      <c r="D939" s="99">
        <f>ESTUDIANTES!D939</f>
        <v>0</v>
      </c>
      <c r="E939" s="99"/>
      <c r="F939" s="99"/>
      <c r="G939" s="99"/>
      <c r="H939" s="34">
        <f>ESTUDIANTES!E939</f>
        <v>0</v>
      </c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</row>
    <row r="940" spans="1:260" s="5" customFormat="1" x14ac:dyDescent="0.35">
      <c r="A940" s="32">
        <v>936</v>
      </c>
      <c r="B940" s="33">
        <f>ESTUDIANTES!B940</f>
        <v>0</v>
      </c>
      <c r="C940" s="33">
        <f>ESTUDIANTES!C940</f>
        <v>0</v>
      </c>
      <c r="D940" s="99">
        <f>ESTUDIANTES!D940</f>
        <v>0</v>
      </c>
      <c r="E940" s="99"/>
      <c r="F940" s="99"/>
      <c r="G940" s="99"/>
      <c r="H940" s="34">
        <f>ESTUDIANTES!E940</f>
        <v>0</v>
      </c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</row>
    <row r="941" spans="1:260" s="5" customFormat="1" x14ac:dyDescent="0.35">
      <c r="A941" s="32">
        <v>937</v>
      </c>
      <c r="B941" s="33">
        <f>ESTUDIANTES!B941</f>
        <v>0</v>
      </c>
      <c r="C941" s="33">
        <f>ESTUDIANTES!C941</f>
        <v>0</v>
      </c>
      <c r="D941" s="99">
        <f>ESTUDIANTES!D941</f>
        <v>0</v>
      </c>
      <c r="E941" s="99"/>
      <c r="F941" s="99"/>
      <c r="G941" s="99"/>
      <c r="H941" s="34">
        <f>ESTUDIANTES!E941</f>
        <v>0</v>
      </c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</row>
    <row r="942" spans="1:260" s="5" customFormat="1" x14ac:dyDescent="0.35">
      <c r="A942" s="32">
        <v>938</v>
      </c>
      <c r="B942" s="33">
        <f>ESTUDIANTES!B942</f>
        <v>0</v>
      </c>
      <c r="C942" s="33">
        <f>ESTUDIANTES!C942</f>
        <v>0</v>
      </c>
      <c r="D942" s="99">
        <f>ESTUDIANTES!D942</f>
        <v>0</v>
      </c>
      <c r="E942" s="99"/>
      <c r="F942" s="99"/>
      <c r="G942" s="99"/>
      <c r="H942" s="34">
        <f>ESTUDIANTES!E942</f>
        <v>0</v>
      </c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</row>
    <row r="943" spans="1:260" s="5" customFormat="1" x14ac:dyDescent="0.35">
      <c r="A943" s="32">
        <v>939</v>
      </c>
      <c r="B943" s="33">
        <f>ESTUDIANTES!B943</f>
        <v>0</v>
      </c>
      <c r="C943" s="33">
        <f>ESTUDIANTES!C943</f>
        <v>0</v>
      </c>
      <c r="D943" s="99">
        <f>ESTUDIANTES!D943</f>
        <v>0</v>
      </c>
      <c r="E943" s="99"/>
      <c r="F943" s="99"/>
      <c r="G943" s="99"/>
      <c r="H943" s="34">
        <f>ESTUDIANTES!E943</f>
        <v>0</v>
      </c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</row>
    <row r="944" spans="1:260" s="5" customFormat="1" x14ac:dyDescent="0.35">
      <c r="A944" s="32">
        <v>940</v>
      </c>
      <c r="B944" s="33">
        <f>ESTUDIANTES!B944</f>
        <v>0</v>
      </c>
      <c r="C944" s="33">
        <f>ESTUDIANTES!C944</f>
        <v>0</v>
      </c>
      <c r="D944" s="99">
        <f>ESTUDIANTES!D944</f>
        <v>0</v>
      </c>
      <c r="E944" s="99"/>
      <c r="F944" s="99"/>
      <c r="G944" s="99"/>
      <c r="H944" s="34">
        <f>ESTUDIANTES!E944</f>
        <v>0</v>
      </c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</row>
    <row r="945" spans="1:260" s="5" customFormat="1" x14ac:dyDescent="0.35">
      <c r="A945" s="32">
        <v>941</v>
      </c>
      <c r="B945" s="33">
        <f>ESTUDIANTES!B945</f>
        <v>0</v>
      </c>
      <c r="C945" s="33">
        <f>ESTUDIANTES!C945</f>
        <v>0</v>
      </c>
      <c r="D945" s="99">
        <f>ESTUDIANTES!D945</f>
        <v>0</v>
      </c>
      <c r="E945" s="99"/>
      <c r="F945" s="99"/>
      <c r="G945" s="99"/>
      <c r="H945" s="34">
        <f>ESTUDIANTES!E945</f>
        <v>0</v>
      </c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</row>
    <row r="946" spans="1:260" s="5" customFormat="1" x14ac:dyDescent="0.35">
      <c r="A946" s="32">
        <v>942</v>
      </c>
      <c r="B946" s="33">
        <f>ESTUDIANTES!B946</f>
        <v>0</v>
      </c>
      <c r="C946" s="33">
        <f>ESTUDIANTES!C946</f>
        <v>0</v>
      </c>
      <c r="D946" s="99">
        <f>ESTUDIANTES!D946</f>
        <v>0</v>
      </c>
      <c r="E946" s="99"/>
      <c r="F946" s="99"/>
      <c r="G946" s="99"/>
      <c r="H946" s="34">
        <f>ESTUDIANTES!E946</f>
        <v>0</v>
      </c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</row>
    <row r="947" spans="1:260" s="5" customFormat="1" x14ac:dyDescent="0.35">
      <c r="A947" s="32">
        <v>943</v>
      </c>
      <c r="B947" s="33">
        <f>ESTUDIANTES!B947</f>
        <v>0</v>
      </c>
      <c r="C947" s="33">
        <f>ESTUDIANTES!C947</f>
        <v>0</v>
      </c>
      <c r="D947" s="99">
        <f>ESTUDIANTES!D947</f>
        <v>0</v>
      </c>
      <c r="E947" s="99"/>
      <c r="F947" s="99"/>
      <c r="G947" s="99"/>
      <c r="H947" s="34">
        <f>ESTUDIANTES!E947</f>
        <v>0</v>
      </c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</row>
    <row r="948" spans="1:260" s="5" customFormat="1" x14ac:dyDescent="0.35">
      <c r="A948" s="32">
        <v>944</v>
      </c>
      <c r="B948" s="33">
        <f>ESTUDIANTES!B948</f>
        <v>0</v>
      </c>
      <c r="C948" s="33">
        <f>ESTUDIANTES!C948</f>
        <v>0</v>
      </c>
      <c r="D948" s="99">
        <f>ESTUDIANTES!D948</f>
        <v>0</v>
      </c>
      <c r="E948" s="99"/>
      <c r="F948" s="99"/>
      <c r="G948" s="99"/>
      <c r="H948" s="34">
        <f>ESTUDIANTES!E948</f>
        <v>0</v>
      </c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</row>
    <row r="949" spans="1:260" s="5" customFormat="1" x14ac:dyDescent="0.35">
      <c r="A949" s="32">
        <v>945</v>
      </c>
      <c r="B949" s="33">
        <f>ESTUDIANTES!B949</f>
        <v>0</v>
      </c>
      <c r="C949" s="33">
        <f>ESTUDIANTES!C949</f>
        <v>0</v>
      </c>
      <c r="D949" s="99">
        <f>ESTUDIANTES!D949</f>
        <v>0</v>
      </c>
      <c r="E949" s="99"/>
      <c r="F949" s="99"/>
      <c r="G949" s="99"/>
      <c r="H949" s="34">
        <f>ESTUDIANTES!E949</f>
        <v>0</v>
      </c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</row>
    <row r="950" spans="1:260" s="5" customFormat="1" x14ac:dyDescent="0.35">
      <c r="A950" s="32">
        <v>946</v>
      </c>
      <c r="B950" s="33">
        <f>ESTUDIANTES!B950</f>
        <v>0</v>
      </c>
      <c r="C950" s="33">
        <f>ESTUDIANTES!C950</f>
        <v>0</v>
      </c>
      <c r="D950" s="99">
        <f>ESTUDIANTES!D950</f>
        <v>0</v>
      </c>
      <c r="E950" s="99"/>
      <c r="F950" s="99"/>
      <c r="G950" s="99"/>
      <c r="H950" s="34">
        <f>ESTUDIANTES!E950</f>
        <v>0</v>
      </c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</row>
    <row r="951" spans="1:260" s="5" customFormat="1" x14ac:dyDescent="0.35">
      <c r="A951" s="32">
        <v>947</v>
      </c>
      <c r="B951" s="33">
        <f>ESTUDIANTES!B951</f>
        <v>0</v>
      </c>
      <c r="C951" s="33">
        <f>ESTUDIANTES!C951</f>
        <v>0</v>
      </c>
      <c r="D951" s="99">
        <f>ESTUDIANTES!D951</f>
        <v>0</v>
      </c>
      <c r="E951" s="99"/>
      <c r="F951" s="99"/>
      <c r="G951" s="99"/>
      <c r="H951" s="34">
        <f>ESTUDIANTES!E951</f>
        <v>0</v>
      </c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</row>
    <row r="952" spans="1:260" s="5" customFormat="1" x14ac:dyDescent="0.35">
      <c r="A952" s="32">
        <v>948</v>
      </c>
      <c r="B952" s="33">
        <f>ESTUDIANTES!B952</f>
        <v>0</v>
      </c>
      <c r="C952" s="33">
        <f>ESTUDIANTES!C952</f>
        <v>0</v>
      </c>
      <c r="D952" s="99">
        <f>ESTUDIANTES!D952</f>
        <v>0</v>
      </c>
      <c r="E952" s="99"/>
      <c r="F952" s="99"/>
      <c r="G952" s="99"/>
      <c r="H952" s="34">
        <f>ESTUDIANTES!E952</f>
        <v>0</v>
      </c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</row>
    <row r="953" spans="1:260" s="5" customFormat="1" x14ac:dyDescent="0.35">
      <c r="A953" s="32">
        <v>949</v>
      </c>
      <c r="B953" s="33">
        <f>ESTUDIANTES!B953</f>
        <v>0</v>
      </c>
      <c r="C953" s="33">
        <f>ESTUDIANTES!C953</f>
        <v>0</v>
      </c>
      <c r="D953" s="99">
        <f>ESTUDIANTES!D953</f>
        <v>0</v>
      </c>
      <c r="E953" s="99"/>
      <c r="F953" s="99"/>
      <c r="G953" s="99"/>
      <c r="H953" s="34">
        <f>ESTUDIANTES!E953</f>
        <v>0</v>
      </c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</row>
    <row r="954" spans="1:260" s="5" customFormat="1" x14ac:dyDescent="0.35">
      <c r="A954" s="32">
        <v>950</v>
      </c>
      <c r="B954" s="33">
        <f>ESTUDIANTES!B954</f>
        <v>0</v>
      </c>
      <c r="C954" s="33">
        <f>ESTUDIANTES!C954</f>
        <v>0</v>
      </c>
      <c r="D954" s="99">
        <f>ESTUDIANTES!D954</f>
        <v>0</v>
      </c>
      <c r="E954" s="99"/>
      <c r="F954" s="99"/>
      <c r="G954" s="99"/>
      <c r="H954" s="34">
        <f>ESTUDIANTES!E954</f>
        <v>0</v>
      </c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</row>
    <row r="955" spans="1:260" s="5" customFormat="1" x14ac:dyDescent="0.35">
      <c r="A955" s="32">
        <v>951</v>
      </c>
      <c r="B955" s="33">
        <f>ESTUDIANTES!B955</f>
        <v>0</v>
      </c>
      <c r="C955" s="33">
        <f>ESTUDIANTES!C955</f>
        <v>0</v>
      </c>
      <c r="D955" s="99">
        <f>ESTUDIANTES!D955</f>
        <v>0</v>
      </c>
      <c r="E955" s="99"/>
      <c r="F955" s="99"/>
      <c r="G955" s="99"/>
      <c r="H955" s="34">
        <f>ESTUDIANTES!E955</f>
        <v>0</v>
      </c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</row>
    <row r="956" spans="1:260" s="5" customFormat="1" x14ac:dyDescent="0.35">
      <c r="A956" s="32">
        <v>952</v>
      </c>
      <c r="B956" s="33">
        <f>ESTUDIANTES!B956</f>
        <v>0</v>
      </c>
      <c r="C956" s="33">
        <f>ESTUDIANTES!C956</f>
        <v>0</v>
      </c>
      <c r="D956" s="99">
        <f>ESTUDIANTES!D956</f>
        <v>0</v>
      </c>
      <c r="E956" s="99"/>
      <c r="F956" s="99"/>
      <c r="G956" s="99"/>
      <c r="H956" s="34">
        <f>ESTUDIANTES!E956</f>
        <v>0</v>
      </c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</row>
    <row r="957" spans="1:260" s="5" customFormat="1" x14ac:dyDescent="0.35">
      <c r="A957" s="32">
        <v>953</v>
      </c>
      <c r="B957" s="33">
        <f>ESTUDIANTES!B957</f>
        <v>0</v>
      </c>
      <c r="C957" s="33">
        <f>ESTUDIANTES!C957</f>
        <v>0</v>
      </c>
      <c r="D957" s="99">
        <f>ESTUDIANTES!D957</f>
        <v>0</v>
      </c>
      <c r="E957" s="99"/>
      <c r="F957" s="99"/>
      <c r="G957" s="99"/>
      <c r="H957" s="34">
        <f>ESTUDIANTES!E957</f>
        <v>0</v>
      </c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</row>
    <row r="958" spans="1:260" s="5" customFormat="1" x14ac:dyDescent="0.35">
      <c r="A958" s="32">
        <v>954</v>
      </c>
      <c r="B958" s="33">
        <f>ESTUDIANTES!B958</f>
        <v>0</v>
      </c>
      <c r="C958" s="33">
        <f>ESTUDIANTES!C958</f>
        <v>0</v>
      </c>
      <c r="D958" s="99">
        <f>ESTUDIANTES!D958</f>
        <v>0</v>
      </c>
      <c r="E958" s="99"/>
      <c r="F958" s="99"/>
      <c r="G958" s="99"/>
      <c r="H958" s="34">
        <f>ESTUDIANTES!E958</f>
        <v>0</v>
      </c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</row>
    <row r="959" spans="1:260" s="5" customFormat="1" x14ac:dyDescent="0.35">
      <c r="A959" s="32">
        <v>955</v>
      </c>
      <c r="B959" s="33">
        <f>ESTUDIANTES!B959</f>
        <v>0</v>
      </c>
      <c r="C959" s="33">
        <f>ESTUDIANTES!C959</f>
        <v>0</v>
      </c>
      <c r="D959" s="99">
        <f>ESTUDIANTES!D959</f>
        <v>0</v>
      </c>
      <c r="E959" s="99"/>
      <c r="F959" s="99"/>
      <c r="G959" s="99"/>
      <c r="H959" s="34">
        <f>ESTUDIANTES!E959</f>
        <v>0</v>
      </c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</row>
    <row r="960" spans="1:260" s="5" customFormat="1" x14ac:dyDescent="0.35">
      <c r="A960" s="32">
        <v>956</v>
      </c>
      <c r="B960" s="33">
        <f>ESTUDIANTES!B960</f>
        <v>0</v>
      </c>
      <c r="C960" s="33">
        <f>ESTUDIANTES!C960</f>
        <v>0</v>
      </c>
      <c r="D960" s="99">
        <f>ESTUDIANTES!D960</f>
        <v>0</v>
      </c>
      <c r="E960" s="99"/>
      <c r="F960" s="99"/>
      <c r="G960" s="99"/>
      <c r="H960" s="34">
        <f>ESTUDIANTES!E960</f>
        <v>0</v>
      </c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</row>
    <row r="961" spans="1:260" s="5" customFormat="1" x14ac:dyDescent="0.35">
      <c r="A961" s="32">
        <v>957</v>
      </c>
      <c r="B961" s="33">
        <f>ESTUDIANTES!B961</f>
        <v>0</v>
      </c>
      <c r="C961" s="33">
        <f>ESTUDIANTES!C961</f>
        <v>0</v>
      </c>
      <c r="D961" s="99">
        <f>ESTUDIANTES!D961</f>
        <v>0</v>
      </c>
      <c r="E961" s="99"/>
      <c r="F961" s="99"/>
      <c r="G961" s="99"/>
      <c r="H961" s="34">
        <f>ESTUDIANTES!E961</f>
        <v>0</v>
      </c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</row>
    <row r="962" spans="1:260" s="5" customFormat="1" x14ac:dyDescent="0.35">
      <c r="A962" s="32">
        <v>958</v>
      </c>
      <c r="B962" s="33">
        <f>ESTUDIANTES!B962</f>
        <v>0</v>
      </c>
      <c r="C962" s="33">
        <f>ESTUDIANTES!C962</f>
        <v>0</v>
      </c>
      <c r="D962" s="99">
        <f>ESTUDIANTES!D962</f>
        <v>0</v>
      </c>
      <c r="E962" s="99"/>
      <c r="F962" s="99"/>
      <c r="G962" s="99"/>
      <c r="H962" s="34">
        <f>ESTUDIANTES!E962</f>
        <v>0</v>
      </c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</row>
    <row r="963" spans="1:260" s="5" customFormat="1" x14ac:dyDescent="0.35">
      <c r="A963" s="32">
        <v>959</v>
      </c>
      <c r="B963" s="33">
        <f>ESTUDIANTES!B963</f>
        <v>0</v>
      </c>
      <c r="C963" s="33">
        <f>ESTUDIANTES!C963</f>
        <v>0</v>
      </c>
      <c r="D963" s="99">
        <f>ESTUDIANTES!D963</f>
        <v>0</v>
      </c>
      <c r="E963" s="99"/>
      <c r="F963" s="99"/>
      <c r="G963" s="99"/>
      <c r="H963" s="34">
        <f>ESTUDIANTES!E963</f>
        <v>0</v>
      </c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</row>
    <row r="964" spans="1:260" s="5" customFormat="1" x14ac:dyDescent="0.35">
      <c r="A964" s="32">
        <v>960</v>
      </c>
      <c r="B964" s="33">
        <f>ESTUDIANTES!B964</f>
        <v>0</v>
      </c>
      <c r="C964" s="33">
        <f>ESTUDIANTES!C964</f>
        <v>0</v>
      </c>
      <c r="D964" s="99">
        <f>ESTUDIANTES!D964</f>
        <v>0</v>
      </c>
      <c r="E964" s="99"/>
      <c r="F964" s="99"/>
      <c r="G964" s="99"/>
      <c r="H964" s="34">
        <f>ESTUDIANTES!E964</f>
        <v>0</v>
      </c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</row>
    <row r="965" spans="1:260" s="5" customFormat="1" x14ac:dyDescent="0.35">
      <c r="A965" s="32">
        <v>961</v>
      </c>
      <c r="B965" s="33">
        <f>ESTUDIANTES!B965</f>
        <v>0</v>
      </c>
      <c r="C965" s="33">
        <f>ESTUDIANTES!C965</f>
        <v>0</v>
      </c>
      <c r="D965" s="99">
        <f>ESTUDIANTES!D965</f>
        <v>0</v>
      </c>
      <c r="E965" s="99"/>
      <c r="F965" s="99"/>
      <c r="G965" s="99"/>
      <c r="H965" s="34">
        <f>ESTUDIANTES!E965</f>
        <v>0</v>
      </c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</row>
    <row r="966" spans="1:260" s="5" customFormat="1" x14ac:dyDescent="0.35">
      <c r="A966" s="32">
        <v>962</v>
      </c>
      <c r="B966" s="33">
        <f>ESTUDIANTES!B966</f>
        <v>0</v>
      </c>
      <c r="C966" s="33">
        <f>ESTUDIANTES!C966</f>
        <v>0</v>
      </c>
      <c r="D966" s="99">
        <f>ESTUDIANTES!D966</f>
        <v>0</v>
      </c>
      <c r="E966" s="99"/>
      <c r="F966" s="99"/>
      <c r="G966" s="99"/>
      <c r="H966" s="34">
        <f>ESTUDIANTES!E966</f>
        <v>0</v>
      </c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</row>
    <row r="967" spans="1:260" s="5" customFormat="1" x14ac:dyDescent="0.35">
      <c r="A967" s="32">
        <v>963</v>
      </c>
      <c r="B967" s="33">
        <f>ESTUDIANTES!B967</f>
        <v>0</v>
      </c>
      <c r="C967" s="33">
        <f>ESTUDIANTES!C967</f>
        <v>0</v>
      </c>
      <c r="D967" s="99">
        <f>ESTUDIANTES!D967</f>
        <v>0</v>
      </c>
      <c r="E967" s="99"/>
      <c r="F967" s="99"/>
      <c r="G967" s="99"/>
      <c r="H967" s="34">
        <f>ESTUDIANTES!E967</f>
        <v>0</v>
      </c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</row>
    <row r="968" spans="1:260" s="5" customFormat="1" x14ac:dyDescent="0.35">
      <c r="A968" s="32">
        <v>964</v>
      </c>
      <c r="B968" s="33">
        <f>ESTUDIANTES!B968</f>
        <v>0</v>
      </c>
      <c r="C968" s="33">
        <f>ESTUDIANTES!C968</f>
        <v>0</v>
      </c>
      <c r="D968" s="99">
        <f>ESTUDIANTES!D968</f>
        <v>0</v>
      </c>
      <c r="E968" s="99"/>
      <c r="F968" s="99"/>
      <c r="G968" s="99"/>
      <c r="H968" s="34">
        <f>ESTUDIANTES!E968</f>
        <v>0</v>
      </c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</row>
    <row r="969" spans="1:260" s="5" customFormat="1" x14ac:dyDescent="0.35">
      <c r="A969" s="32">
        <v>965</v>
      </c>
      <c r="B969" s="33">
        <f>ESTUDIANTES!B969</f>
        <v>0</v>
      </c>
      <c r="C969" s="33">
        <f>ESTUDIANTES!C969</f>
        <v>0</v>
      </c>
      <c r="D969" s="99">
        <f>ESTUDIANTES!D969</f>
        <v>0</v>
      </c>
      <c r="E969" s="99"/>
      <c r="F969" s="99"/>
      <c r="G969" s="99"/>
      <c r="H969" s="34">
        <f>ESTUDIANTES!E969</f>
        <v>0</v>
      </c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</row>
    <row r="970" spans="1:260" s="5" customFormat="1" x14ac:dyDescent="0.35">
      <c r="A970" s="32">
        <v>966</v>
      </c>
      <c r="B970" s="33">
        <f>ESTUDIANTES!B970</f>
        <v>0</v>
      </c>
      <c r="C970" s="33">
        <f>ESTUDIANTES!C970</f>
        <v>0</v>
      </c>
      <c r="D970" s="99">
        <f>ESTUDIANTES!D970</f>
        <v>0</v>
      </c>
      <c r="E970" s="99"/>
      <c r="F970" s="99"/>
      <c r="G970" s="99"/>
      <c r="H970" s="34">
        <f>ESTUDIANTES!E970</f>
        <v>0</v>
      </c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</row>
    <row r="971" spans="1:260" s="5" customFormat="1" x14ac:dyDescent="0.35">
      <c r="A971" s="32">
        <v>967</v>
      </c>
      <c r="B971" s="33">
        <f>ESTUDIANTES!B971</f>
        <v>0</v>
      </c>
      <c r="C971" s="33">
        <f>ESTUDIANTES!C971</f>
        <v>0</v>
      </c>
      <c r="D971" s="99">
        <f>ESTUDIANTES!D971</f>
        <v>0</v>
      </c>
      <c r="E971" s="99"/>
      <c r="F971" s="99"/>
      <c r="G971" s="99"/>
      <c r="H971" s="34">
        <f>ESTUDIANTES!E971</f>
        <v>0</v>
      </c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</row>
    <row r="972" spans="1:260" s="5" customFormat="1" x14ac:dyDescent="0.35">
      <c r="A972" s="32">
        <v>968</v>
      </c>
      <c r="B972" s="33">
        <f>ESTUDIANTES!B972</f>
        <v>0</v>
      </c>
      <c r="C972" s="33">
        <f>ESTUDIANTES!C972</f>
        <v>0</v>
      </c>
      <c r="D972" s="99">
        <f>ESTUDIANTES!D972</f>
        <v>0</v>
      </c>
      <c r="E972" s="99"/>
      <c r="F972" s="99"/>
      <c r="G972" s="99"/>
      <c r="H972" s="34">
        <f>ESTUDIANTES!E972</f>
        <v>0</v>
      </c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</row>
    <row r="973" spans="1:260" s="5" customFormat="1" x14ac:dyDescent="0.35">
      <c r="A973" s="32">
        <v>969</v>
      </c>
      <c r="B973" s="33">
        <f>ESTUDIANTES!B973</f>
        <v>0</v>
      </c>
      <c r="C973" s="33">
        <f>ESTUDIANTES!C973</f>
        <v>0</v>
      </c>
      <c r="D973" s="99">
        <f>ESTUDIANTES!D973</f>
        <v>0</v>
      </c>
      <c r="E973" s="99"/>
      <c r="F973" s="99"/>
      <c r="G973" s="99"/>
      <c r="H973" s="34">
        <f>ESTUDIANTES!E973</f>
        <v>0</v>
      </c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</row>
    <row r="974" spans="1:260" s="5" customFormat="1" x14ac:dyDescent="0.35">
      <c r="A974" s="32">
        <v>970</v>
      </c>
      <c r="B974" s="33">
        <f>ESTUDIANTES!B974</f>
        <v>0</v>
      </c>
      <c r="C974" s="33">
        <f>ESTUDIANTES!C974</f>
        <v>0</v>
      </c>
      <c r="D974" s="99">
        <f>ESTUDIANTES!D974</f>
        <v>0</v>
      </c>
      <c r="E974" s="99"/>
      <c r="F974" s="99"/>
      <c r="G974" s="99"/>
      <c r="H974" s="34">
        <f>ESTUDIANTES!E974</f>
        <v>0</v>
      </c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</row>
    <row r="975" spans="1:260" s="5" customFormat="1" x14ac:dyDescent="0.35">
      <c r="A975" s="32">
        <v>971</v>
      </c>
      <c r="B975" s="33">
        <f>ESTUDIANTES!B975</f>
        <v>0</v>
      </c>
      <c r="C975" s="33">
        <f>ESTUDIANTES!C975</f>
        <v>0</v>
      </c>
      <c r="D975" s="99">
        <f>ESTUDIANTES!D975</f>
        <v>0</v>
      </c>
      <c r="E975" s="99"/>
      <c r="F975" s="99"/>
      <c r="G975" s="99"/>
      <c r="H975" s="34">
        <f>ESTUDIANTES!E975</f>
        <v>0</v>
      </c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</row>
    <row r="976" spans="1:260" s="5" customFormat="1" x14ac:dyDescent="0.35">
      <c r="A976" s="32">
        <v>972</v>
      </c>
      <c r="B976" s="33">
        <f>ESTUDIANTES!B976</f>
        <v>0</v>
      </c>
      <c r="C976" s="33">
        <f>ESTUDIANTES!C976</f>
        <v>0</v>
      </c>
      <c r="D976" s="99">
        <f>ESTUDIANTES!D976</f>
        <v>0</v>
      </c>
      <c r="E976" s="99"/>
      <c r="F976" s="99"/>
      <c r="G976" s="99"/>
      <c r="H976" s="34">
        <f>ESTUDIANTES!E976</f>
        <v>0</v>
      </c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</row>
    <row r="977" spans="1:260" s="5" customFormat="1" x14ac:dyDescent="0.35">
      <c r="A977" s="32">
        <v>973</v>
      </c>
      <c r="B977" s="33">
        <f>ESTUDIANTES!B977</f>
        <v>0</v>
      </c>
      <c r="C977" s="33">
        <f>ESTUDIANTES!C977</f>
        <v>0</v>
      </c>
      <c r="D977" s="99">
        <f>ESTUDIANTES!D977</f>
        <v>0</v>
      </c>
      <c r="E977" s="99"/>
      <c r="F977" s="99"/>
      <c r="G977" s="99"/>
      <c r="H977" s="34">
        <f>ESTUDIANTES!E977</f>
        <v>0</v>
      </c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</row>
    <row r="978" spans="1:260" s="5" customFormat="1" x14ac:dyDescent="0.35">
      <c r="A978" s="32">
        <v>974</v>
      </c>
      <c r="B978" s="33">
        <f>ESTUDIANTES!B978</f>
        <v>0</v>
      </c>
      <c r="C978" s="33">
        <f>ESTUDIANTES!C978</f>
        <v>0</v>
      </c>
      <c r="D978" s="99">
        <f>ESTUDIANTES!D978</f>
        <v>0</v>
      </c>
      <c r="E978" s="99"/>
      <c r="F978" s="99"/>
      <c r="G978" s="99"/>
      <c r="H978" s="34">
        <f>ESTUDIANTES!E978</f>
        <v>0</v>
      </c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</row>
    <row r="979" spans="1:260" s="5" customFormat="1" x14ac:dyDescent="0.35">
      <c r="A979" s="32">
        <v>975</v>
      </c>
      <c r="B979" s="33">
        <f>ESTUDIANTES!B979</f>
        <v>0</v>
      </c>
      <c r="C979" s="33">
        <f>ESTUDIANTES!C979</f>
        <v>0</v>
      </c>
      <c r="D979" s="99">
        <f>ESTUDIANTES!D979</f>
        <v>0</v>
      </c>
      <c r="E979" s="99"/>
      <c r="F979" s="99"/>
      <c r="G979" s="99"/>
      <c r="H979" s="34">
        <f>ESTUDIANTES!E979</f>
        <v>0</v>
      </c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</row>
    <row r="980" spans="1:260" s="5" customFormat="1" x14ac:dyDescent="0.35">
      <c r="A980" s="32">
        <v>976</v>
      </c>
      <c r="B980" s="33">
        <f>ESTUDIANTES!B980</f>
        <v>0</v>
      </c>
      <c r="C980" s="33">
        <f>ESTUDIANTES!C980</f>
        <v>0</v>
      </c>
      <c r="D980" s="99">
        <f>ESTUDIANTES!D980</f>
        <v>0</v>
      </c>
      <c r="E980" s="99"/>
      <c r="F980" s="99"/>
      <c r="G980" s="99"/>
      <c r="H980" s="34">
        <f>ESTUDIANTES!E980</f>
        <v>0</v>
      </c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</row>
    <row r="981" spans="1:260" s="5" customFormat="1" x14ac:dyDescent="0.35">
      <c r="A981" s="32">
        <v>977</v>
      </c>
      <c r="B981" s="33">
        <f>ESTUDIANTES!B981</f>
        <v>0</v>
      </c>
      <c r="C981" s="33">
        <f>ESTUDIANTES!C981</f>
        <v>0</v>
      </c>
      <c r="D981" s="99">
        <f>ESTUDIANTES!D981</f>
        <v>0</v>
      </c>
      <c r="E981" s="99"/>
      <c r="F981" s="99"/>
      <c r="G981" s="99"/>
      <c r="H981" s="34">
        <f>ESTUDIANTES!E981</f>
        <v>0</v>
      </c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</row>
    <row r="982" spans="1:260" s="5" customFormat="1" x14ac:dyDescent="0.35">
      <c r="A982" s="32">
        <v>978</v>
      </c>
      <c r="B982" s="33">
        <f>ESTUDIANTES!B982</f>
        <v>0</v>
      </c>
      <c r="C982" s="33">
        <f>ESTUDIANTES!C982</f>
        <v>0</v>
      </c>
      <c r="D982" s="99">
        <f>ESTUDIANTES!D982</f>
        <v>0</v>
      </c>
      <c r="E982" s="99"/>
      <c r="F982" s="99"/>
      <c r="G982" s="99"/>
      <c r="H982" s="34">
        <f>ESTUDIANTES!E982</f>
        <v>0</v>
      </c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</row>
    <row r="983" spans="1:260" s="5" customFormat="1" x14ac:dyDescent="0.35">
      <c r="A983" s="32">
        <v>979</v>
      </c>
      <c r="B983" s="33">
        <f>ESTUDIANTES!B983</f>
        <v>0</v>
      </c>
      <c r="C983" s="33">
        <f>ESTUDIANTES!C983</f>
        <v>0</v>
      </c>
      <c r="D983" s="99">
        <f>ESTUDIANTES!D983</f>
        <v>0</v>
      </c>
      <c r="E983" s="99"/>
      <c r="F983" s="99"/>
      <c r="G983" s="99"/>
      <c r="H983" s="34">
        <f>ESTUDIANTES!E983</f>
        <v>0</v>
      </c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</row>
    <row r="984" spans="1:260" s="5" customFormat="1" x14ac:dyDescent="0.35">
      <c r="A984" s="32">
        <v>980</v>
      </c>
      <c r="B984" s="33">
        <f>ESTUDIANTES!B984</f>
        <v>0</v>
      </c>
      <c r="C984" s="33">
        <f>ESTUDIANTES!C984</f>
        <v>0</v>
      </c>
      <c r="D984" s="99">
        <f>ESTUDIANTES!D984</f>
        <v>0</v>
      </c>
      <c r="E984" s="99"/>
      <c r="F984" s="99"/>
      <c r="G984" s="99"/>
      <c r="H984" s="34">
        <f>ESTUDIANTES!E984</f>
        <v>0</v>
      </c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</row>
    <row r="985" spans="1:260" s="5" customFormat="1" x14ac:dyDescent="0.35">
      <c r="A985" s="32">
        <v>981</v>
      </c>
      <c r="B985" s="33">
        <f>ESTUDIANTES!B985</f>
        <v>0</v>
      </c>
      <c r="C985" s="33">
        <f>ESTUDIANTES!C985</f>
        <v>0</v>
      </c>
      <c r="D985" s="99">
        <f>ESTUDIANTES!D985</f>
        <v>0</v>
      </c>
      <c r="E985" s="99"/>
      <c r="F985" s="99"/>
      <c r="G985" s="99"/>
      <c r="H985" s="34">
        <f>ESTUDIANTES!E985</f>
        <v>0</v>
      </c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</row>
    <row r="986" spans="1:260" s="5" customFormat="1" x14ac:dyDescent="0.35">
      <c r="A986" s="32">
        <v>982</v>
      </c>
      <c r="B986" s="33">
        <f>ESTUDIANTES!B986</f>
        <v>0</v>
      </c>
      <c r="C986" s="33">
        <f>ESTUDIANTES!C986</f>
        <v>0</v>
      </c>
      <c r="D986" s="99">
        <f>ESTUDIANTES!D986</f>
        <v>0</v>
      </c>
      <c r="E986" s="99"/>
      <c r="F986" s="99"/>
      <c r="G986" s="99"/>
      <c r="H986" s="34">
        <f>ESTUDIANTES!E986</f>
        <v>0</v>
      </c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</row>
    <row r="987" spans="1:260" s="5" customFormat="1" x14ac:dyDescent="0.35">
      <c r="A987" s="32">
        <v>983</v>
      </c>
      <c r="B987" s="33">
        <f>ESTUDIANTES!B987</f>
        <v>0</v>
      </c>
      <c r="C987" s="33">
        <f>ESTUDIANTES!C987</f>
        <v>0</v>
      </c>
      <c r="D987" s="99">
        <f>ESTUDIANTES!D987</f>
        <v>0</v>
      </c>
      <c r="E987" s="99"/>
      <c r="F987" s="99"/>
      <c r="G987" s="99"/>
      <c r="H987" s="34">
        <f>ESTUDIANTES!E987</f>
        <v>0</v>
      </c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</row>
    <row r="988" spans="1:260" s="5" customFormat="1" x14ac:dyDescent="0.35">
      <c r="A988" s="32">
        <v>984</v>
      </c>
      <c r="B988" s="33">
        <f>ESTUDIANTES!B988</f>
        <v>0</v>
      </c>
      <c r="C988" s="33">
        <f>ESTUDIANTES!C988</f>
        <v>0</v>
      </c>
      <c r="D988" s="99">
        <f>ESTUDIANTES!D988</f>
        <v>0</v>
      </c>
      <c r="E988" s="99"/>
      <c r="F988" s="99"/>
      <c r="G988" s="99"/>
      <c r="H988" s="34">
        <f>ESTUDIANTES!E988</f>
        <v>0</v>
      </c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</row>
    <row r="989" spans="1:260" s="5" customFormat="1" x14ac:dyDescent="0.35">
      <c r="A989" s="32">
        <v>985</v>
      </c>
      <c r="B989" s="33">
        <f>ESTUDIANTES!B989</f>
        <v>0</v>
      </c>
      <c r="C989" s="33">
        <f>ESTUDIANTES!C989</f>
        <v>0</v>
      </c>
      <c r="D989" s="99">
        <f>ESTUDIANTES!D989</f>
        <v>0</v>
      </c>
      <c r="E989" s="99"/>
      <c r="F989" s="99"/>
      <c r="G989" s="99"/>
      <c r="H989" s="34">
        <f>ESTUDIANTES!E989</f>
        <v>0</v>
      </c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</row>
    <row r="990" spans="1:260" s="5" customFormat="1" x14ac:dyDescent="0.35">
      <c r="A990" s="32">
        <v>986</v>
      </c>
      <c r="B990" s="33">
        <f>ESTUDIANTES!B990</f>
        <v>0</v>
      </c>
      <c r="C990" s="33">
        <f>ESTUDIANTES!C990</f>
        <v>0</v>
      </c>
      <c r="D990" s="99">
        <f>ESTUDIANTES!D990</f>
        <v>0</v>
      </c>
      <c r="E990" s="99"/>
      <c r="F990" s="99"/>
      <c r="G990" s="99"/>
      <c r="H990" s="34">
        <f>ESTUDIANTES!E990</f>
        <v>0</v>
      </c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</row>
    <row r="991" spans="1:260" s="5" customFormat="1" x14ac:dyDescent="0.35">
      <c r="A991" s="32">
        <v>987</v>
      </c>
      <c r="B991" s="33">
        <f>ESTUDIANTES!B991</f>
        <v>0</v>
      </c>
      <c r="C991" s="33">
        <f>ESTUDIANTES!C991</f>
        <v>0</v>
      </c>
      <c r="D991" s="99">
        <f>ESTUDIANTES!D991</f>
        <v>0</v>
      </c>
      <c r="E991" s="99"/>
      <c r="F991" s="99"/>
      <c r="G991" s="99"/>
      <c r="H991" s="34">
        <f>ESTUDIANTES!E991</f>
        <v>0</v>
      </c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</row>
    <row r="992" spans="1:260" s="5" customFormat="1" x14ac:dyDescent="0.35">
      <c r="A992" s="32">
        <v>988</v>
      </c>
      <c r="B992" s="33">
        <f>ESTUDIANTES!B992</f>
        <v>0</v>
      </c>
      <c r="C992" s="33">
        <f>ESTUDIANTES!C992</f>
        <v>0</v>
      </c>
      <c r="D992" s="99">
        <f>ESTUDIANTES!D992</f>
        <v>0</v>
      </c>
      <c r="E992" s="99"/>
      <c r="F992" s="99"/>
      <c r="G992" s="99"/>
      <c r="H992" s="34">
        <f>ESTUDIANTES!E992</f>
        <v>0</v>
      </c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</row>
    <row r="993" spans="1:260" s="5" customFormat="1" x14ac:dyDescent="0.35">
      <c r="A993" s="32">
        <v>989</v>
      </c>
      <c r="B993" s="33">
        <f>ESTUDIANTES!B993</f>
        <v>0</v>
      </c>
      <c r="C993" s="33">
        <f>ESTUDIANTES!C993</f>
        <v>0</v>
      </c>
      <c r="D993" s="99">
        <f>ESTUDIANTES!D993</f>
        <v>0</v>
      </c>
      <c r="E993" s="99"/>
      <c r="F993" s="99"/>
      <c r="G993" s="99"/>
      <c r="H993" s="34">
        <f>ESTUDIANTES!E993</f>
        <v>0</v>
      </c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</row>
    <row r="994" spans="1:260" s="5" customFormat="1" x14ac:dyDescent="0.35">
      <c r="A994" s="32">
        <v>990</v>
      </c>
      <c r="B994" s="33">
        <f>ESTUDIANTES!B994</f>
        <v>0</v>
      </c>
      <c r="C994" s="33">
        <f>ESTUDIANTES!C994</f>
        <v>0</v>
      </c>
      <c r="D994" s="99">
        <f>ESTUDIANTES!D994</f>
        <v>0</v>
      </c>
      <c r="E994" s="99"/>
      <c r="F994" s="99"/>
      <c r="G994" s="99"/>
      <c r="H994" s="34">
        <f>ESTUDIANTES!E994</f>
        <v>0</v>
      </c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</row>
    <row r="995" spans="1:260" s="5" customFormat="1" x14ac:dyDescent="0.35">
      <c r="A995" s="32">
        <v>991</v>
      </c>
      <c r="B995" s="33">
        <f>ESTUDIANTES!B995</f>
        <v>0</v>
      </c>
      <c r="C995" s="33">
        <f>ESTUDIANTES!C995</f>
        <v>0</v>
      </c>
      <c r="D995" s="99">
        <f>ESTUDIANTES!D995</f>
        <v>0</v>
      </c>
      <c r="E995" s="99"/>
      <c r="F995" s="99"/>
      <c r="G995" s="99"/>
      <c r="H995" s="34">
        <f>ESTUDIANTES!E995</f>
        <v>0</v>
      </c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</row>
    <row r="996" spans="1:260" s="5" customFormat="1" x14ac:dyDescent="0.35">
      <c r="A996" s="32">
        <v>992</v>
      </c>
      <c r="B996" s="33">
        <f>ESTUDIANTES!B996</f>
        <v>0</v>
      </c>
      <c r="C996" s="33">
        <f>ESTUDIANTES!C996</f>
        <v>0</v>
      </c>
      <c r="D996" s="99">
        <f>ESTUDIANTES!D996</f>
        <v>0</v>
      </c>
      <c r="E996" s="99"/>
      <c r="F996" s="99"/>
      <c r="G996" s="99"/>
      <c r="H996" s="34">
        <f>ESTUDIANTES!E996</f>
        <v>0</v>
      </c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</row>
    <row r="997" spans="1:260" s="5" customFormat="1" x14ac:dyDescent="0.35">
      <c r="A997" s="32">
        <v>993</v>
      </c>
      <c r="B997" s="33">
        <f>ESTUDIANTES!B997</f>
        <v>0</v>
      </c>
      <c r="C997" s="33">
        <f>ESTUDIANTES!C997</f>
        <v>0</v>
      </c>
      <c r="D997" s="99">
        <f>ESTUDIANTES!D997</f>
        <v>0</v>
      </c>
      <c r="E997" s="99"/>
      <c r="F997" s="99"/>
      <c r="G997" s="99"/>
      <c r="H997" s="34">
        <f>ESTUDIANTES!E997</f>
        <v>0</v>
      </c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</row>
    <row r="998" spans="1:260" s="5" customFormat="1" x14ac:dyDescent="0.35">
      <c r="A998" s="32">
        <v>994</v>
      </c>
      <c r="B998" s="33">
        <f>ESTUDIANTES!B998</f>
        <v>0</v>
      </c>
      <c r="C998" s="33">
        <f>ESTUDIANTES!C998</f>
        <v>0</v>
      </c>
      <c r="D998" s="99">
        <f>ESTUDIANTES!D998</f>
        <v>0</v>
      </c>
      <c r="E998" s="99"/>
      <c r="F998" s="99"/>
      <c r="G998" s="99"/>
      <c r="H998" s="34">
        <f>ESTUDIANTES!E998</f>
        <v>0</v>
      </c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</row>
    <row r="999" spans="1:260" s="5" customFormat="1" x14ac:dyDescent="0.35">
      <c r="A999" s="32">
        <v>995</v>
      </c>
      <c r="B999" s="33">
        <f>ESTUDIANTES!B999</f>
        <v>0</v>
      </c>
      <c r="C999" s="33">
        <f>ESTUDIANTES!C999</f>
        <v>0</v>
      </c>
      <c r="D999" s="99">
        <f>ESTUDIANTES!D999</f>
        <v>0</v>
      </c>
      <c r="E999" s="99"/>
      <c r="F999" s="99"/>
      <c r="G999" s="99"/>
      <c r="H999" s="34">
        <f>ESTUDIANTES!E999</f>
        <v>0</v>
      </c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</row>
    <row r="1000" spans="1:260" s="5" customFormat="1" x14ac:dyDescent="0.35">
      <c r="A1000" s="32">
        <v>996</v>
      </c>
      <c r="B1000" s="33">
        <f>ESTUDIANTES!B1000</f>
        <v>0</v>
      </c>
      <c r="C1000" s="33">
        <f>ESTUDIANTES!C1000</f>
        <v>0</v>
      </c>
      <c r="D1000" s="99">
        <f>ESTUDIANTES!D1000</f>
        <v>0</v>
      </c>
      <c r="E1000" s="99"/>
      <c r="F1000" s="99"/>
      <c r="G1000" s="99"/>
      <c r="H1000" s="34">
        <f>ESTUDIANTES!E1000</f>
        <v>0</v>
      </c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</row>
    <row r="1001" spans="1:260" s="5" customFormat="1" x14ac:dyDescent="0.35">
      <c r="A1001" s="32">
        <v>997</v>
      </c>
      <c r="B1001" s="33">
        <f>ESTUDIANTES!B1001</f>
        <v>0</v>
      </c>
      <c r="C1001" s="33">
        <f>ESTUDIANTES!C1001</f>
        <v>0</v>
      </c>
      <c r="D1001" s="99">
        <f>ESTUDIANTES!D1001</f>
        <v>0</v>
      </c>
      <c r="E1001" s="99"/>
      <c r="F1001" s="99"/>
      <c r="G1001" s="99"/>
      <c r="H1001" s="34">
        <f>ESTUDIANTES!E1001</f>
        <v>0</v>
      </c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</row>
    <row r="1002" spans="1:260" s="5" customFormat="1" x14ac:dyDescent="0.35">
      <c r="A1002" s="32">
        <v>998</v>
      </c>
      <c r="B1002" s="33">
        <f>ESTUDIANTES!B1002</f>
        <v>0</v>
      </c>
      <c r="C1002" s="33">
        <f>ESTUDIANTES!C1002</f>
        <v>0</v>
      </c>
      <c r="D1002" s="99">
        <f>ESTUDIANTES!D1002</f>
        <v>0</v>
      </c>
      <c r="E1002" s="99"/>
      <c r="F1002" s="99"/>
      <c r="G1002" s="99"/>
      <c r="H1002" s="34">
        <f>ESTUDIANTES!E1002</f>
        <v>0</v>
      </c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</row>
    <row r="1003" spans="1:260" s="5" customFormat="1" x14ac:dyDescent="0.35">
      <c r="A1003" s="32">
        <v>999</v>
      </c>
      <c r="B1003" s="33">
        <f>ESTUDIANTES!B1003</f>
        <v>0</v>
      </c>
      <c r="C1003" s="33">
        <f>ESTUDIANTES!C1003</f>
        <v>0</v>
      </c>
      <c r="D1003" s="99">
        <f>ESTUDIANTES!D1003</f>
        <v>0</v>
      </c>
      <c r="E1003" s="99"/>
      <c r="F1003" s="99"/>
      <c r="G1003" s="99"/>
      <c r="H1003" s="34">
        <f>ESTUDIANTES!E1003</f>
        <v>0</v>
      </c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</row>
    <row r="1004" spans="1:260" s="5" customFormat="1" x14ac:dyDescent="0.35">
      <c r="A1004" s="32">
        <v>1000</v>
      </c>
      <c r="B1004" s="33">
        <f>ESTUDIANTES!B1004</f>
        <v>0</v>
      </c>
      <c r="C1004" s="33">
        <f>ESTUDIANTES!C1004</f>
        <v>0</v>
      </c>
      <c r="D1004" s="99">
        <f>ESTUDIANTES!D1004</f>
        <v>0</v>
      </c>
      <c r="E1004" s="99"/>
      <c r="F1004" s="99"/>
      <c r="G1004" s="99"/>
      <c r="H1004" s="34">
        <f>ESTUDIANTES!E1004</f>
        <v>0</v>
      </c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</row>
    <row r="1005" spans="1:260" s="5" customFormat="1" x14ac:dyDescent="0.35">
      <c r="A1005" s="32">
        <v>1001</v>
      </c>
      <c r="B1005" s="33">
        <f>ESTUDIANTES!B1005</f>
        <v>0</v>
      </c>
      <c r="C1005" s="33">
        <f>ESTUDIANTES!C1005</f>
        <v>0</v>
      </c>
      <c r="D1005" s="99">
        <f>ESTUDIANTES!D1005</f>
        <v>0</v>
      </c>
      <c r="E1005" s="99"/>
      <c r="F1005" s="99"/>
      <c r="G1005" s="99"/>
      <c r="H1005" s="34">
        <f>ESTUDIANTES!E1005</f>
        <v>0</v>
      </c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</row>
    <row r="1006" spans="1:260" s="5" customFormat="1" x14ac:dyDescent="0.35">
      <c r="A1006" s="32">
        <v>1002</v>
      </c>
      <c r="B1006" s="33">
        <f>ESTUDIANTES!B1006</f>
        <v>0</v>
      </c>
      <c r="C1006" s="33">
        <f>ESTUDIANTES!C1006</f>
        <v>0</v>
      </c>
      <c r="D1006" s="99">
        <f>ESTUDIANTES!D1006</f>
        <v>0</v>
      </c>
      <c r="E1006" s="99"/>
      <c r="F1006" s="99"/>
      <c r="G1006" s="99"/>
      <c r="H1006" s="34">
        <f>ESTUDIANTES!E1006</f>
        <v>0</v>
      </c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</row>
    <row r="1007" spans="1:260" s="5" customFormat="1" x14ac:dyDescent="0.35">
      <c r="A1007" s="32">
        <v>1003</v>
      </c>
      <c r="B1007" s="33">
        <f>ESTUDIANTES!B1007</f>
        <v>0</v>
      </c>
      <c r="C1007" s="33">
        <f>ESTUDIANTES!C1007</f>
        <v>0</v>
      </c>
      <c r="D1007" s="99">
        <f>ESTUDIANTES!D1007</f>
        <v>0</v>
      </c>
      <c r="E1007" s="99"/>
      <c r="F1007" s="99"/>
      <c r="G1007" s="99"/>
      <c r="H1007" s="34">
        <f>ESTUDIANTES!E1007</f>
        <v>0</v>
      </c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</row>
    <row r="1008" spans="1:260" s="5" customFormat="1" x14ac:dyDescent="0.35">
      <c r="A1008" s="32">
        <v>1004</v>
      </c>
      <c r="B1008" s="33">
        <f>ESTUDIANTES!B1008</f>
        <v>0</v>
      </c>
      <c r="C1008" s="33">
        <f>ESTUDIANTES!C1008</f>
        <v>0</v>
      </c>
      <c r="D1008" s="99">
        <f>ESTUDIANTES!D1008</f>
        <v>0</v>
      </c>
      <c r="E1008" s="99"/>
      <c r="F1008" s="99"/>
      <c r="G1008" s="99"/>
      <c r="H1008" s="34">
        <f>ESTUDIANTES!E1008</f>
        <v>0</v>
      </c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</row>
    <row r="1009" spans="1:260" s="5" customFormat="1" x14ac:dyDescent="0.35">
      <c r="A1009" s="32">
        <v>1005</v>
      </c>
      <c r="B1009" s="33">
        <f>ESTUDIANTES!B1009</f>
        <v>0</v>
      </c>
      <c r="C1009" s="33">
        <f>ESTUDIANTES!C1009</f>
        <v>0</v>
      </c>
      <c r="D1009" s="99">
        <f>ESTUDIANTES!D1009</f>
        <v>0</v>
      </c>
      <c r="E1009" s="99"/>
      <c r="F1009" s="99"/>
      <c r="G1009" s="99"/>
      <c r="H1009" s="34">
        <f>ESTUDIANTES!E1009</f>
        <v>0</v>
      </c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</row>
    <row r="1010" spans="1:260" s="5" customFormat="1" x14ac:dyDescent="0.35">
      <c r="A1010" s="32">
        <v>1006</v>
      </c>
      <c r="B1010" s="33">
        <f>ESTUDIANTES!B1010</f>
        <v>0</v>
      </c>
      <c r="C1010" s="33">
        <f>ESTUDIANTES!C1010</f>
        <v>0</v>
      </c>
      <c r="D1010" s="99">
        <f>ESTUDIANTES!D1010</f>
        <v>0</v>
      </c>
      <c r="E1010" s="99"/>
      <c r="F1010" s="99"/>
      <c r="G1010" s="99"/>
      <c r="H1010" s="34">
        <f>ESTUDIANTES!E1010</f>
        <v>0</v>
      </c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</row>
    <row r="1011" spans="1:260" s="5" customFormat="1" x14ac:dyDescent="0.35">
      <c r="A1011" s="32">
        <v>1007</v>
      </c>
      <c r="B1011" s="33">
        <f>ESTUDIANTES!B1011</f>
        <v>0</v>
      </c>
      <c r="C1011" s="33">
        <f>ESTUDIANTES!C1011</f>
        <v>0</v>
      </c>
      <c r="D1011" s="99">
        <f>ESTUDIANTES!D1011</f>
        <v>0</v>
      </c>
      <c r="E1011" s="99"/>
      <c r="F1011" s="99"/>
      <c r="G1011" s="99"/>
      <c r="H1011" s="34">
        <f>ESTUDIANTES!E1011</f>
        <v>0</v>
      </c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</row>
    <row r="1012" spans="1:260" s="5" customFormat="1" x14ac:dyDescent="0.35">
      <c r="A1012" s="32">
        <v>1008</v>
      </c>
      <c r="B1012" s="33">
        <f>ESTUDIANTES!B1012</f>
        <v>0</v>
      </c>
      <c r="C1012" s="33">
        <f>ESTUDIANTES!C1012</f>
        <v>0</v>
      </c>
      <c r="D1012" s="99">
        <f>ESTUDIANTES!D1012</f>
        <v>0</v>
      </c>
      <c r="E1012" s="99"/>
      <c r="F1012" s="99"/>
      <c r="G1012" s="99"/>
      <c r="H1012" s="34">
        <f>ESTUDIANTES!E1012</f>
        <v>0</v>
      </c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</row>
    <row r="1013" spans="1:260" s="5" customFormat="1" x14ac:dyDescent="0.35">
      <c r="A1013" s="32">
        <v>1009</v>
      </c>
      <c r="B1013" s="33">
        <f>ESTUDIANTES!B1013</f>
        <v>0</v>
      </c>
      <c r="C1013" s="33">
        <f>ESTUDIANTES!C1013</f>
        <v>0</v>
      </c>
      <c r="D1013" s="99">
        <f>ESTUDIANTES!D1013</f>
        <v>0</v>
      </c>
      <c r="E1013" s="99"/>
      <c r="F1013" s="99"/>
      <c r="G1013" s="99"/>
      <c r="H1013" s="34">
        <f>ESTUDIANTES!E1013</f>
        <v>0</v>
      </c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</row>
    <row r="1014" spans="1:260" s="5" customFormat="1" x14ac:dyDescent="0.35">
      <c r="A1014" s="32">
        <v>1010</v>
      </c>
      <c r="B1014" s="33">
        <f>ESTUDIANTES!B1014</f>
        <v>0</v>
      </c>
      <c r="C1014" s="33">
        <f>ESTUDIANTES!C1014</f>
        <v>0</v>
      </c>
      <c r="D1014" s="99">
        <f>ESTUDIANTES!D1014</f>
        <v>0</v>
      </c>
      <c r="E1014" s="99"/>
      <c r="F1014" s="99"/>
      <c r="G1014" s="99"/>
      <c r="H1014" s="34">
        <f>ESTUDIANTES!E1014</f>
        <v>0</v>
      </c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</row>
    <row r="1015" spans="1:260" s="5" customFormat="1" x14ac:dyDescent="0.35">
      <c r="A1015" s="32">
        <v>1011</v>
      </c>
      <c r="B1015" s="33">
        <f>ESTUDIANTES!B1015</f>
        <v>0</v>
      </c>
      <c r="C1015" s="33">
        <f>ESTUDIANTES!C1015</f>
        <v>0</v>
      </c>
      <c r="D1015" s="99">
        <f>ESTUDIANTES!D1015</f>
        <v>0</v>
      </c>
      <c r="E1015" s="99"/>
      <c r="F1015" s="99"/>
      <c r="G1015" s="99"/>
      <c r="H1015" s="34">
        <f>ESTUDIANTES!E1015</f>
        <v>0</v>
      </c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</row>
    <row r="1016" spans="1:260" s="5" customFormat="1" x14ac:dyDescent="0.35">
      <c r="A1016" s="32">
        <v>1012</v>
      </c>
      <c r="B1016" s="33">
        <f>ESTUDIANTES!B1016</f>
        <v>0</v>
      </c>
      <c r="C1016" s="33">
        <f>ESTUDIANTES!C1016</f>
        <v>0</v>
      </c>
      <c r="D1016" s="99">
        <f>ESTUDIANTES!D1016</f>
        <v>0</v>
      </c>
      <c r="E1016" s="99"/>
      <c r="F1016" s="99"/>
      <c r="G1016" s="99"/>
      <c r="H1016" s="34">
        <f>ESTUDIANTES!E1016</f>
        <v>0</v>
      </c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</row>
    <row r="1017" spans="1:260" s="5" customFormat="1" x14ac:dyDescent="0.35">
      <c r="A1017" s="32">
        <v>1013</v>
      </c>
      <c r="B1017" s="33">
        <f>ESTUDIANTES!B1017</f>
        <v>0</v>
      </c>
      <c r="C1017" s="33">
        <f>ESTUDIANTES!C1017</f>
        <v>0</v>
      </c>
      <c r="D1017" s="99">
        <f>ESTUDIANTES!D1017</f>
        <v>0</v>
      </c>
      <c r="E1017" s="99"/>
      <c r="F1017" s="99"/>
      <c r="G1017" s="99"/>
      <c r="H1017" s="34">
        <f>ESTUDIANTES!E1017</f>
        <v>0</v>
      </c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</row>
    <row r="1018" spans="1:260" s="5" customFormat="1" x14ac:dyDescent="0.35">
      <c r="A1018" s="32">
        <v>1014</v>
      </c>
      <c r="B1018" s="33">
        <f>ESTUDIANTES!B1018</f>
        <v>0</v>
      </c>
      <c r="C1018" s="33">
        <f>ESTUDIANTES!C1018</f>
        <v>0</v>
      </c>
      <c r="D1018" s="99">
        <f>ESTUDIANTES!D1018</f>
        <v>0</v>
      </c>
      <c r="E1018" s="99"/>
      <c r="F1018" s="99"/>
      <c r="G1018" s="99"/>
      <c r="H1018" s="34">
        <f>ESTUDIANTES!E1018</f>
        <v>0</v>
      </c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</row>
    <row r="1019" spans="1:260" s="5" customFormat="1" x14ac:dyDescent="0.35">
      <c r="A1019" s="32">
        <v>1015</v>
      </c>
      <c r="B1019" s="33">
        <f>ESTUDIANTES!B1019</f>
        <v>0</v>
      </c>
      <c r="C1019" s="33">
        <f>ESTUDIANTES!C1019</f>
        <v>0</v>
      </c>
      <c r="D1019" s="99">
        <f>ESTUDIANTES!D1019</f>
        <v>0</v>
      </c>
      <c r="E1019" s="99"/>
      <c r="F1019" s="99"/>
      <c r="G1019" s="99"/>
      <c r="H1019" s="34">
        <f>ESTUDIANTES!E1019</f>
        <v>0</v>
      </c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</row>
    <row r="1020" spans="1:260" s="5" customFormat="1" x14ac:dyDescent="0.35">
      <c r="A1020" s="32">
        <v>1016</v>
      </c>
      <c r="B1020" s="33">
        <f>ESTUDIANTES!B1020</f>
        <v>0</v>
      </c>
      <c r="C1020" s="33">
        <f>ESTUDIANTES!C1020</f>
        <v>0</v>
      </c>
      <c r="D1020" s="99">
        <f>ESTUDIANTES!D1020</f>
        <v>0</v>
      </c>
      <c r="E1020" s="99"/>
      <c r="F1020" s="99"/>
      <c r="G1020" s="99"/>
      <c r="H1020" s="34">
        <f>ESTUDIANTES!E1020</f>
        <v>0</v>
      </c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</row>
    <row r="1021" spans="1:260" s="5" customFormat="1" x14ac:dyDescent="0.35">
      <c r="A1021" s="32">
        <v>1017</v>
      </c>
      <c r="B1021" s="33">
        <f>ESTUDIANTES!B1021</f>
        <v>0</v>
      </c>
      <c r="C1021" s="33">
        <f>ESTUDIANTES!C1021</f>
        <v>0</v>
      </c>
      <c r="D1021" s="99">
        <f>ESTUDIANTES!D1021</f>
        <v>0</v>
      </c>
      <c r="E1021" s="99"/>
      <c r="F1021" s="99"/>
      <c r="G1021" s="99"/>
      <c r="H1021" s="34">
        <f>ESTUDIANTES!E1021</f>
        <v>0</v>
      </c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</row>
    <row r="1022" spans="1:260" s="5" customFormat="1" x14ac:dyDescent="0.35">
      <c r="A1022" s="32">
        <v>1018</v>
      </c>
      <c r="B1022" s="33">
        <f>ESTUDIANTES!B1022</f>
        <v>0</v>
      </c>
      <c r="C1022" s="33">
        <f>ESTUDIANTES!C1022</f>
        <v>0</v>
      </c>
      <c r="D1022" s="99">
        <f>ESTUDIANTES!D1022</f>
        <v>0</v>
      </c>
      <c r="E1022" s="99"/>
      <c r="F1022" s="99"/>
      <c r="G1022" s="99"/>
      <c r="H1022" s="34">
        <f>ESTUDIANTES!E1022</f>
        <v>0</v>
      </c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</row>
    <row r="1023" spans="1:260" s="5" customFormat="1" x14ac:dyDescent="0.35">
      <c r="A1023" s="32">
        <v>1019</v>
      </c>
      <c r="B1023" s="33">
        <f>ESTUDIANTES!B1023</f>
        <v>0</v>
      </c>
      <c r="C1023" s="33">
        <f>ESTUDIANTES!C1023</f>
        <v>0</v>
      </c>
      <c r="D1023" s="99">
        <f>ESTUDIANTES!D1023</f>
        <v>0</v>
      </c>
      <c r="E1023" s="99"/>
      <c r="F1023" s="99"/>
      <c r="G1023" s="99"/>
      <c r="H1023" s="34">
        <f>ESTUDIANTES!E1023</f>
        <v>0</v>
      </c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</row>
    <row r="1024" spans="1:260" s="5" customFormat="1" x14ac:dyDescent="0.35">
      <c r="A1024" s="32">
        <v>1020</v>
      </c>
      <c r="B1024" s="33">
        <f>ESTUDIANTES!B1024</f>
        <v>0</v>
      </c>
      <c r="C1024" s="33">
        <f>ESTUDIANTES!C1024</f>
        <v>0</v>
      </c>
      <c r="D1024" s="99">
        <f>ESTUDIANTES!D1024</f>
        <v>0</v>
      </c>
      <c r="E1024" s="99"/>
      <c r="F1024" s="99"/>
      <c r="G1024" s="99"/>
      <c r="H1024" s="34">
        <f>ESTUDIANTES!E1024</f>
        <v>0</v>
      </c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</row>
    <row r="1025" spans="1:260" s="5" customFormat="1" x14ac:dyDescent="0.35">
      <c r="A1025" s="32">
        <v>1021</v>
      </c>
      <c r="B1025" s="33">
        <f>ESTUDIANTES!B1025</f>
        <v>0</v>
      </c>
      <c r="C1025" s="33">
        <f>ESTUDIANTES!C1025</f>
        <v>0</v>
      </c>
      <c r="D1025" s="99">
        <f>ESTUDIANTES!D1025</f>
        <v>0</v>
      </c>
      <c r="E1025" s="99"/>
      <c r="F1025" s="99"/>
      <c r="G1025" s="99"/>
      <c r="H1025" s="34">
        <f>ESTUDIANTES!E1025</f>
        <v>0</v>
      </c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</row>
    <row r="1026" spans="1:260" s="5" customFormat="1" x14ac:dyDescent="0.35">
      <c r="A1026" s="32">
        <v>1022</v>
      </c>
      <c r="B1026" s="33">
        <f>ESTUDIANTES!B1026</f>
        <v>0</v>
      </c>
      <c r="C1026" s="33">
        <f>ESTUDIANTES!C1026</f>
        <v>0</v>
      </c>
      <c r="D1026" s="99">
        <f>ESTUDIANTES!D1026</f>
        <v>0</v>
      </c>
      <c r="E1026" s="99"/>
      <c r="F1026" s="99"/>
      <c r="G1026" s="99"/>
      <c r="H1026" s="34">
        <f>ESTUDIANTES!E1026</f>
        <v>0</v>
      </c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</row>
    <row r="1027" spans="1:260" s="5" customFormat="1" x14ac:dyDescent="0.35">
      <c r="A1027" s="32">
        <v>1023</v>
      </c>
      <c r="B1027" s="33">
        <f>ESTUDIANTES!B1027</f>
        <v>0</v>
      </c>
      <c r="C1027" s="33">
        <f>ESTUDIANTES!C1027</f>
        <v>0</v>
      </c>
      <c r="D1027" s="99">
        <f>ESTUDIANTES!D1027</f>
        <v>0</v>
      </c>
      <c r="E1027" s="99"/>
      <c r="F1027" s="99"/>
      <c r="G1027" s="99"/>
      <c r="H1027" s="34">
        <f>ESTUDIANTES!E1027</f>
        <v>0</v>
      </c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</row>
    <row r="1028" spans="1:260" s="5" customFormat="1" x14ac:dyDescent="0.35">
      <c r="A1028" s="32">
        <v>1024</v>
      </c>
      <c r="B1028" s="33">
        <f>ESTUDIANTES!B1028</f>
        <v>0</v>
      </c>
      <c r="C1028" s="33">
        <f>ESTUDIANTES!C1028</f>
        <v>0</v>
      </c>
      <c r="D1028" s="99">
        <f>ESTUDIANTES!D1028</f>
        <v>0</v>
      </c>
      <c r="E1028" s="99"/>
      <c r="F1028" s="99"/>
      <c r="G1028" s="99"/>
      <c r="H1028" s="34">
        <f>ESTUDIANTES!E1028</f>
        <v>0</v>
      </c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</row>
    <row r="1029" spans="1:260" s="5" customFormat="1" x14ac:dyDescent="0.35">
      <c r="A1029" s="32">
        <v>1025</v>
      </c>
      <c r="B1029" s="33">
        <f>ESTUDIANTES!B1029</f>
        <v>0</v>
      </c>
      <c r="C1029" s="33">
        <f>ESTUDIANTES!C1029</f>
        <v>0</v>
      </c>
      <c r="D1029" s="99">
        <f>ESTUDIANTES!D1029</f>
        <v>0</v>
      </c>
      <c r="E1029" s="99"/>
      <c r="F1029" s="99"/>
      <c r="G1029" s="99"/>
      <c r="H1029" s="34">
        <f>ESTUDIANTES!E1029</f>
        <v>0</v>
      </c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</row>
    <row r="1030" spans="1:260" s="5" customFormat="1" x14ac:dyDescent="0.35">
      <c r="A1030" s="32">
        <v>1026</v>
      </c>
      <c r="B1030" s="33">
        <f>ESTUDIANTES!B1030</f>
        <v>0</v>
      </c>
      <c r="C1030" s="33">
        <f>ESTUDIANTES!C1030</f>
        <v>0</v>
      </c>
      <c r="D1030" s="99">
        <f>ESTUDIANTES!D1030</f>
        <v>0</v>
      </c>
      <c r="E1030" s="99"/>
      <c r="F1030" s="99"/>
      <c r="G1030" s="99"/>
      <c r="H1030" s="34">
        <f>ESTUDIANTES!E1030</f>
        <v>0</v>
      </c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</row>
    <row r="1031" spans="1:260" s="5" customFormat="1" x14ac:dyDescent="0.35">
      <c r="A1031" s="32">
        <v>1027</v>
      </c>
      <c r="B1031" s="33">
        <f>ESTUDIANTES!B1031</f>
        <v>0</v>
      </c>
      <c r="C1031" s="33">
        <f>ESTUDIANTES!C1031</f>
        <v>0</v>
      </c>
      <c r="D1031" s="99">
        <f>ESTUDIANTES!D1031</f>
        <v>0</v>
      </c>
      <c r="E1031" s="99"/>
      <c r="F1031" s="99"/>
      <c r="G1031" s="99"/>
      <c r="H1031" s="34">
        <f>ESTUDIANTES!E1031</f>
        <v>0</v>
      </c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</row>
    <row r="1032" spans="1:260" s="5" customFormat="1" x14ac:dyDescent="0.35">
      <c r="A1032" s="32">
        <v>1028</v>
      </c>
      <c r="B1032" s="33">
        <f>ESTUDIANTES!B1032</f>
        <v>0</v>
      </c>
      <c r="C1032" s="33">
        <f>ESTUDIANTES!C1032</f>
        <v>0</v>
      </c>
      <c r="D1032" s="99">
        <f>ESTUDIANTES!D1032</f>
        <v>0</v>
      </c>
      <c r="E1032" s="99"/>
      <c r="F1032" s="99"/>
      <c r="G1032" s="99"/>
      <c r="H1032" s="34">
        <f>ESTUDIANTES!E1032</f>
        <v>0</v>
      </c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</row>
    <row r="1033" spans="1:260" s="5" customFormat="1" x14ac:dyDescent="0.35">
      <c r="A1033" s="32">
        <v>1029</v>
      </c>
      <c r="B1033" s="33">
        <f>ESTUDIANTES!B1033</f>
        <v>0</v>
      </c>
      <c r="C1033" s="33">
        <f>ESTUDIANTES!C1033</f>
        <v>0</v>
      </c>
      <c r="D1033" s="99">
        <f>ESTUDIANTES!D1033</f>
        <v>0</v>
      </c>
      <c r="E1033" s="99"/>
      <c r="F1033" s="99"/>
      <c r="G1033" s="99"/>
      <c r="H1033" s="34">
        <f>ESTUDIANTES!E1033</f>
        <v>0</v>
      </c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</row>
    <row r="1034" spans="1:260" s="5" customFormat="1" x14ac:dyDescent="0.35">
      <c r="A1034" s="32">
        <v>1030</v>
      </c>
      <c r="B1034" s="33">
        <f>ESTUDIANTES!B1034</f>
        <v>0</v>
      </c>
      <c r="C1034" s="33">
        <f>ESTUDIANTES!C1034</f>
        <v>0</v>
      </c>
      <c r="D1034" s="99">
        <f>ESTUDIANTES!D1034</f>
        <v>0</v>
      </c>
      <c r="E1034" s="99"/>
      <c r="F1034" s="99"/>
      <c r="G1034" s="99"/>
      <c r="H1034" s="34">
        <f>ESTUDIANTES!E1034</f>
        <v>0</v>
      </c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</row>
    <row r="1035" spans="1:260" s="5" customFormat="1" x14ac:dyDescent="0.35">
      <c r="A1035" s="32">
        <v>1031</v>
      </c>
      <c r="B1035" s="33">
        <f>ESTUDIANTES!B1035</f>
        <v>0</v>
      </c>
      <c r="C1035" s="33">
        <f>ESTUDIANTES!C1035</f>
        <v>0</v>
      </c>
      <c r="D1035" s="99">
        <f>ESTUDIANTES!D1035</f>
        <v>0</v>
      </c>
      <c r="E1035" s="99"/>
      <c r="F1035" s="99"/>
      <c r="G1035" s="99"/>
      <c r="H1035" s="34">
        <f>ESTUDIANTES!E1035</f>
        <v>0</v>
      </c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</row>
    <row r="1036" spans="1:260" s="5" customFormat="1" x14ac:dyDescent="0.35">
      <c r="A1036" s="32">
        <v>1032</v>
      </c>
      <c r="B1036" s="33">
        <f>ESTUDIANTES!B1036</f>
        <v>0</v>
      </c>
      <c r="C1036" s="33">
        <f>ESTUDIANTES!C1036</f>
        <v>0</v>
      </c>
      <c r="D1036" s="99">
        <f>ESTUDIANTES!D1036</f>
        <v>0</v>
      </c>
      <c r="E1036" s="99"/>
      <c r="F1036" s="99"/>
      <c r="G1036" s="99"/>
      <c r="H1036" s="34">
        <f>ESTUDIANTES!E1036</f>
        <v>0</v>
      </c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</row>
    <row r="1037" spans="1:260" s="5" customFormat="1" x14ac:dyDescent="0.35">
      <c r="A1037" s="32">
        <v>1033</v>
      </c>
      <c r="B1037" s="33">
        <f>ESTUDIANTES!B1037</f>
        <v>0</v>
      </c>
      <c r="C1037" s="33">
        <f>ESTUDIANTES!C1037</f>
        <v>0</v>
      </c>
      <c r="D1037" s="99">
        <f>ESTUDIANTES!D1037</f>
        <v>0</v>
      </c>
      <c r="E1037" s="99"/>
      <c r="F1037" s="99"/>
      <c r="G1037" s="99"/>
      <c r="H1037" s="34">
        <f>ESTUDIANTES!E1037</f>
        <v>0</v>
      </c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</row>
    <row r="1038" spans="1:260" s="5" customFormat="1" x14ac:dyDescent="0.35">
      <c r="A1038" s="32">
        <v>1034</v>
      </c>
      <c r="B1038" s="33">
        <f>ESTUDIANTES!B1038</f>
        <v>0</v>
      </c>
      <c r="C1038" s="33">
        <f>ESTUDIANTES!C1038</f>
        <v>0</v>
      </c>
      <c r="D1038" s="99">
        <f>ESTUDIANTES!D1038</f>
        <v>0</v>
      </c>
      <c r="E1038" s="99"/>
      <c r="F1038" s="99"/>
      <c r="G1038" s="99"/>
      <c r="H1038" s="34">
        <f>ESTUDIANTES!E1038</f>
        <v>0</v>
      </c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</row>
    <row r="1039" spans="1:260" s="5" customFormat="1" x14ac:dyDescent="0.35">
      <c r="A1039" s="32">
        <v>1035</v>
      </c>
      <c r="B1039" s="33">
        <f>ESTUDIANTES!B1039</f>
        <v>0</v>
      </c>
      <c r="C1039" s="33">
        <f>ESTUDIANTES!C1039</f>
        <v>0</v>
      </c>
      <c r="D1039" s="99">
        <f>ESTUDIANTES!D1039</f>
        <v>0</v>
      </c>
      <c r="E1039" s="99"/>
      <c r="F1039" s="99"/>
      <c r="G1039" s="99"/>
      <c r="H1039" s="34">
        <f>ESTUDIANTES!E1039</f>
        <v>0</v>
      </c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</row>
    <row r="1040" spans="1:260" s="5" customFormat="1" x14ac:dyDescent="0.35">
      <c r="A1040" s="32">
        <v>1036</v>
      </c>
      <c r="B1040" s="33">
        <f>ESTUDIANTES!B1040</f>
        <v>0</v>
      </c>
      <c r="C1040" s="33">
        <f>ESTUDIANTES!C1040</f>
        <v>0</v>
      </c>
      <c r="D1040" s="99">
        <f>ESTUDIANTES!D1040</f>
        <v>0</v>
      </c>
      <c r="E1040" s="99"/>
      <c r="F1040" s="99"/>
      <c r="G1040" s="99"/>
      <c r="H1040" s="34">
        <f>ESTUDIANTES!E1040</f>
        <v>0</v>
      </c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</row>
    <row r="1041" spans="1:260" s="5" customFormat="1" x14ac:dyDescent="0.35">
      <c r="A1041" s="32">
        <v>1037</v>
      </c>
      <c r="B1041" s="33">
        <f>ESTUDIANTES!B1041</f>
        <v>0</v>
      </c>
      <c r="C1041" s="33">
        <f>ESTUDIANTES!C1041</f>
        <v>0</v>
      </c>
      <c r="D1041" s="99">
        <f>ESTUDIANTES!D1041</f>
        <v>0</v>
      </c>
      <c r="E1041" s="99"/>
      <c r="F1041" s="99"/>
      <c r="G1041" s="99"/>
      <c r="H1041" s="34">
        <f>ESTUDIANTES!E1041</f>
        <v>0</v>
      </c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</row>
    <row r="1042" spans="1:260" s="5" customFormat="1" x14ac:dyDescent="0.35">
      <c r="A1042" s="32">
        <v>1038</v>
      </c>
      <c r="B1042" s="33">
        <f>ESTUDIANTES!B1042</f>
        <v>0</v>
      </c>
      <c r="C1042" s="33">
        <f>ESTUDIANTES!C1042</f>
        <v>0</v>
      </c>
      <c r="D1042" s="99">
        <f>ESTUDIANTES!D1042</f>
        <v>0</v>
      </c>
      <c r="E1042" s="99"/>
      <c r="F1042" s="99"/>
      <c r="G1042" s="99"/>
      <c r="H1042" s="34">
        <f>ESTUDIANTES!E1042</f>
        <v>0</v>
      </c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</row>
    <row r="1043" spans="1:260" s="5" customFormat="1" x14ac:dyDescent="0.35">
      <c r="A1043" s="32">
        <v>1039</v>
      </c>
      <c r="B1043" s="33">
        <f>ESTUDIANTES!B1043</f>
        <v>0</v>
      </c>
      <c r="C1043" s="33">
        <f>ESTUDIANTES!C1043</f>
        <v>0</v>
      </c>
      <c r="D1043" s="99">
        <f>ESTUDIANTES!D1043</f>
        <v>0</v>
      </c>
      <c r="E1043" s="99"/>
      <c r="F1043" s="99"/>
      <c r="G1043" s="99"/>
      <c r="H1043" s="34">
        <f>ESTUDIANTES!E1043</f>
        <v>0</v>
      </c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</row>
    <row r="1044" spans="1:260" s="5" customFormat="1" x14ac:dyDescent="0.35">
      <c r="A1044" s="32">
        <v>1040</v>
      </c>
      <c r="B1044" s="33">
        <f>ESTUDIANTES!B1044</f>
        <v>0</v>
      </c>
      <c r="C1044" s="33">
        <f>ESTUDIANTES!C1044</f>
        <v>0</v>
      </c>
      <c r="D1044" s="99">
        <f>ESTUDIANTES!D1044</f>
        <v>0</v>
      </c>
      <c r="E1044" s="99"/>
      <c r="F1044" s="99"/>
      <c r="G1044" s="99"/>
      <c r="H1044" s="34">
        <f>ESTUDIANTES!E1044</f>
        <v>0</v>
      </c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</row>
    <row r="1045" spans="1:260" s="5" customFormat="1" x14ac:dyDescent="0.35">
      <c r="A1045" s="32">
        <v>1041</v>
      </c>
      <c r="B1045" s="33">
        <f>ESTUDIANTES!B1045</f>
        <v>0</v>
      </c>
      <c r="C1045" s="33">
        <f>ESTUDIANTES!C1045</f>
        <v>0</v>
      </c>
      <c r="D1045" s="99">
        <f>ESTUDIANTES!D1045</f>
        <v>0</v>
      </c>
      <c r="E1045" s="99"/>
      <c r="F1045" s="99"/>
      <c r="G1045" s="99"/>
      <c r="H1045" s="34">
        <f>ESTUDIANTES!E1045</f>
        <v>0</v>
      </c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</row>
    <row r="1046" spans="1:260" s="5" customFormat="1" x14ac:dyDescent="0.35">
      <c r="A1046" s="32">
        <v>1042</v>
      </c>
      <c r="B1046" s="33">
        <f>ESTUDIANTES!B1046</f>
        <v>0</v>
      </c>
      <c r="C1046" s="33">
        <f>ESTUDIANTES!C1046</f>
        <v>0</v>
      </c>
      <c r="D1046" s="99">
        <f>ESTUDIANTES!D1046</f>
        <v>0</v>
      </c>
      <c r="E1046" s="99"/>
      <c r="F1046" s="99"/>
      <c r="G1046" s="99"/>
      <c r="H1046" s="34">
        <f>ESTUDIANTES!E1046</f>
        <v>0</v>
      </c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</row>
    <row r="1047" spans="1:260" s="5" customFormat="1" x14ac:dyDescent="0.35">
      <c r="A1047" s="32">
        <v>1043</v>
      </c>
      <c r="B1047" s="33">
        <f>ESTUDIANTES!B1047</f>
        <v>0</v>
      </c>
      <c r="C1047" s="33">
        <f>ESTUDIANTES!C1047</f>
        <v>0</v>
      </c>
      <c r="D1047" s="99">
        <f>ESTUDIANTES!D1047</f>
        <v>0</v>
      </c>
      <c r="E1047" s="99"/>
      <c r="F1047" s="99"/>
      <c r="G1047" s="99"/>
      <c r="H1047" s="34">
        <f>ESTUDIANTES!E1047</f>
        <v>0</v>
      </c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</row>
    <row r="1048" spans="1:260" s="5" customFormat="1" x14ac:dyDescent="0.35">
      <c r="A1048" s="32">
        <v>1044</v>
      </c>
      <c r="B1048" s="33">
        <f>ESTUDIANTES!B1048</f>
        <v>0</v>
      </c>
      <c r="C1048" s="33">
        <f>ESTUDIANTES!C1048</f>
        <v>0</v>
      </c>
      <c r="D1048" s="99">
        <f>ESTUDIANTES!D1048</f>
        <v>0</v>
      </c>
      <c r="E1048" s="99"/>
      <c r="F1048" s="99"/>
      <c r="G1048" s="99"/>
      <c r="H1048" s="34">
        <f>ESTUDIANTES!E1048</f>
        <v>0</v>
      </c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</row>
    <row r="1049" spans="1:260" s="5" customFormat="1" x14ac:dyDescent="0.35">
      <c r="A1049" s="32">
        <v>1045</v>
      </c>
      <c r="B1049" s="33">
        <f>ESTUDIANTES!B1049</f>
        <v>0</v>
      </c>
      <c r="C1049" s="33">
        <f>ESTUDIANTES!C1049</f>
        <v>0</v>
      </c>
      <c r="D1049" s="99">
        <f>ESTUDIANTES!D1049</f>
        <v>0</v>
      </c>
      <c r="E1049" s="99"/>
      <c r="F1049" s="99"/>
      <c r="G1049" s="99"/>
      <c r="H1049" s="34">
        <f>ESTUDIANTES!E1049</f>
        <v>0</v>
      </c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</row>
    <row r="1050" spans="1:260" s="5" customFormat="1" x14ac:dyDescent="0.35">
      <c r="A1050" s="32">
        <v>1046</v>
      </c>
      <c r="B1050" s="33">
        <f>ESTUDIANTES!B1050</f>
        <v>0</v>
      </c>
      <c r="C1050" s="33">
        <f>ESTUDIANTES!C1050</f>
        <v>0</v>
      </c>
      <c r="D1050" s="99">
        <f>ESTUDIANTES!D1050</f>
        <v>0</v>
      </c>
      <c r="E1050" s="99"/>
      <c r="F1050" s="99"/>
      <c r="G1050" s="99"/>
      <c r="H1050" s="34">
        <f>ESTUDIANTES!E1050</f>
        <v>0</v>
      </c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</row>
    <row r="1051" spans="1:260" s="5" customFormat="1" x14ac:dyDescent="0.35">
      <c r="A1051" s="32">
        <v>1047</v>
      </c>
      <c r="B1051" s="33">
        <f>ESTUDIANTES!B1051</f>
        <v>0</v>
      </c>
      <c r="C1051" s="33">
        <f>ESTUDIANTES!C1051</f>
        <v>0</v>
      </c>
      <c r="D1051" s="99">
        <f>ESTUDIANTES!D1051</f>
        <v>0</v>
      </c>
      <c r="E1051" s="99"/>
      <c r="F1051" s="99"/>
      <c r="G1051" s="99"/>
      <c r="H1051" s="34">
        <f>ESTUDIANTES!E1051</f>
        <v>0</v>
      </c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</row>
    <row r="1052" spans="1:260" s="5" customFormat="1" x14ac:dyDescent="0.35">
      <c r="A1052" s="32">
        <v>1048</v>
      </c>
      <c r="B1052" s="33">
        <f>ESTUDIANTES!B1052</f>
        <v>0</v>
      </c>
      <c r="C1052" s="33">
        <f>ESTUDIANTES!C1052</f>
        <v>0</v>
      </c>
      <c r="D1052" s="99">
        <f>ESTUDIANTES!D1052</f>
        <v>0</v>
      </c>
      <c r="E1052" s="99"/>
      <c r="F1052" s="99"/>
      <c r="G1052" s="99"/>
      <c r="H1052" s="34">
        <f>ESTUDIANTES!E1052</f>
        <v>0</v>
      </c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</row>
    <row r="1053" spans="1:260" s="5" customFormat="1" x14ac:dyDescent="0.35">
      <c r="A1053" s="32">
        <v>1049</v>
      </c>
      <c r="B1053" s="33">
        <f>ESTUDIANTES!B1053</f>
        <v>0</v>
      </c>
      <c r="C1053" s="33">
        <f>ESTUDIANTES!C1053</f>
        <v>0</v>
      </c>
      <c r="D1053" s="99">
        <f>ESTUDIANTES!D1053</f>
        <v>0</v>
      </c>
      <c r="E1053" s="99"/>
      <c r="F1053" s="99"/>
      <c r="G1053" s="99"/>
      <c r="H1053" s="34">
        <f>ESTUDIANTES!E1053</f>
        <v>0</v>
      </c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</row>
    <row r="1054" spans="1:260" s="5" customFormat="1" x14ac:dyDescent="0.35">
      <c r="A1054" s="32">
        <v>1050</v>
      </c>
      <c r="B1054" s="33">
        <f>ESTUDIANTES!B1054</f>
        <v>0</v>
      </c>
      <c r="C1054" s="33">
        <f>ESTUDIANTES!C1054</f>
        <v>0</v>
      </c>
      <c r="D1054" s="99">
        <f>ESTUDIANTES!D1054</f>
        <v>0</v>
      </c>
      <c r="E1054" s="99"/>
      <c r="F1054" s="99"/>
      <c r="G1054" s="99"/>
      <c r="H1054" s="34">
        <f>ESTUDIANTES!E1054</f>
        <v>0</v>
      </c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</row>
    <row r="1055" spans="1:260" s="5" customFormat="1" x14ac:dyDescent="0.35">
      <c r="A1055" s="32">
        <v>1051</v>
      </c>
      <c r="B1055" s="33">
        <f>ESTUDIANTES!B1055</f>
        <v>0</v>
      </c>
      <c r="C1055" s="33">
        <f>ESTUDIANTES!C1055</f>
        <v>0</v>
      </c>
      <c r="D1055" s="99">
        <f>ESTUDIANTES!D1055</f>
        <v>0</v>
      </c>
      <c r="E1055" s="99"/>
      <c r="F1055" s="99"/>
      <c r="G1055" s="99"/>
      <c r="H1055" s="34">
        <f>ESTUDIANTES!E1055</f>
        <v>0</v>
      </c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</row>
    <row r="1056" spans="1:260" s="5" customFormat="1" x14ac:dyDescent="0.35">
      <c r="A1056" s="32">
        <v>1052</v>
      </c>
      <c r="B1056" s="33">
        <f>ESTUDIANTES!B1056</f>
        <v>0</v>
      </c>
      <c r="C1056" s="33">
        <f>ESTUDIANTES!C1056</f>
        <v>0</v>
      </c>
      <c r="D1056" s="99">
        <f>ESTUDIANTES!D1056</f>
        <v>0</v>
      </c>
      <c r="E1056" s="99"/>
      <c r="F1056" s="99"/>
      <c r="G1056" s="99"/>
      <c r="H1056" s="34">
        <f>ESTUDIANTES!E1056</f>
        <v>0</v>
      </c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</row>
    <row r="1057" spans="1:260" s="5" customFormat="1" x14ac:dyDescent="0.35">
      <c r="A1057" s="32">
        <v>1053</v>
      </c>
      <c r="B1057" s="33">
        <f>ESTUDIANTES!B1057</f>
        <v>0</v>
      </c>
      <c r="C1057" s="33">
        <f>ESTUDIANTES!C1057</f>
        <v>0</v>
      </c>
      <c r="D1057" s="99">
        <f>ESTUDIANTES!D1057</f>
        <v>0</v>
      </c>
      <c r="E1057" s="99"/>
      <c r="F1057" s="99"/>
      <c r="G1057" s="99"/>
      <c r="H1057" s="34">
        <f>ESTUDIANTES!E1057</f>
        <v>0</v>
      </c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</row>
    <row r="1058" spans="1:260" s="5" customFormat="1" x14ac:dyDescent="0.35">
      <c r="A1058" s="32">
        <v>1054</v>
      </c>
      <c r="B1058" s="33">
        <f>ESTUDIANTES!B1058</f>
        <v>0</v>
      </c>
      <c r="C1058" s="33">
        <f>ESTUDIANTES!C1058</f>
        <v>0</v>
      </c>
      <c r="D1058" s="99">
        <f>ESTUDIANTES!D1058</f>
        <v>0</v>
      </c>
      <c r="E1058" s="99"/>
      <c r="F1058" s="99"/>
      <c r="G1058" s="99"/>
      <c r="H1058" s="34">
        <f>ESTUDIANTES!E1058</f>
        <v>0</v>
      </c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</row>
    <row r="1059" spans="1:260" s="5" customFormat="1" x14ac:dyDescent="0.35">
      <c r="A1059" s="32">
        <v>1055</v>
      </c>
      <c r="B1059" s="33">
        <f>ESTUDIANTES!B1059</f>
        <v>0</v>
      </c>
      <c r="C1059" s="33">
        <f>ESTUDIANTES!C1059</f>
        <v>0</v>
      </c>
      <c r="D1059" s="99">
        <f>ESTUDIANTES!D1059</f>
        <v>0</v>
      </c>
      <c r="E1059" s="99"/>
      <c r="F1059" s="99"/>
      <c r="G1059" s="99"/>
      <c r="H1059" s="34">
        <f>ESTUDIANTES!E1059</f>
        <v>0</v>
      </c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</row>
    <row r="1060" spans="1:260" s="5" customFormat="1" x14ac:dyDescent="0.35">
      <c r="A1060" s="32">
        <v>1056</v>
      </c>
      <c r="B1060" s="33">
        <f>ESTUDIANTES!B1060</f>
        <v>0</v>
      </c>
      <c r="C1060" s="33">
        <f>ESTUDIANTES!C1060</f>
        <v>0</v>
      </c>
      <c r="D1060" s="99">
        <f>ESTUDIANTES!D1060</f>
        <v>0</v>
      </c>
      <c r="E1060" s="99"/>
      <c r="F1060" s="99"/>
      <c r="G1060" s="99"/>
      <c r="H1060" s="34">
        <f>ESTUDIANTES!E1060</f>
        <v>0</v>
      </c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</row>
    <row r="1061" spans="1:260" s="5" customFormat="1" x14ac:dyDescent="0.35">
      <c r="A1061" s="32">
        <v>1057</v>
      </c>
      <c r="B1061" s="33">
        <f>ESTUDIANTES!B1061</f>
        <v>0</v>
      </c>
      <c r="C1061" s="33">
        <f>ESTUDIANTES!C1061</f>
        <v>0</v>
      </c>
      <c r="D1061" s="99">
        <f>ESTUDIANTES!D1061</f>
        <v>0</v>
      </c>
      <c r="E1061" s="99"/>
      <c r="F1061" s="99"/>
      <c r="G1061" s="99"/>
      <c r="H1061" s="34">
        <f>ESTUDIANTES!E1061</f>
        <v>0</v>
      </c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</row>
    <row r="1062" spans="1:260" s="5" customFormat="1" x14ac:dyDescent="0.35">
      <c r="A1062" s="32">
        <v>1058</v>
      </c>
      <c r="B1062" s="33">
        <f>ESTUDIANTES!B1062</f>
        <v>0</v>
      </c>
      <c r="C1062" s="33">
        <f>ESTUDIANTES!C1062</f>
        <v>0</v>
      </c>
      <c r="D1062" s="99">
        <f>ESTUDIANTES!D1062</f>
        <v>0</v>
      </c>
      <c r="E1062" s="99"/>
      <c r="F1062" s="99"/>
      <c r="G1062" s="99"/>
      <c r="H1062" s="34">
        <f>ESTUDIANTES!E1062</f>
        <v>0</v>
      </c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</row>
    <row r="1063" spans="1:260" s="5" customFormat="1" x14ac:dyDescent="0.35">
      <c r="A1063" s="32">
        <v>1059</v>
      </c>
      <c r="B1063" s="33">
        <f>ESTUDIANTES!B1063</f>
        <v>0</v>
      </c>
      <c r="C1063" s="33">
        <f>ESTUDIANTES!C1063</f>
        <v>0</v>
      </c>
      <c r="D1063" s="99">
        <f>ESTUDIANTES!D1063</f>
        <v>0</v>
      </c>
      <c r="E1063" s="99"/>
      <c r="F1063" s="99"/>
      <c r="G1063" s="99"/>
      <c r="H1063" s="34">
        <f>ESTUDIANTES!E1063</f>
        <v>0</v>
      </c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</row>
    <row r="1064" spans="1:260" s="5" customFormat="1" x14ac:dyDescent="0.35">
      <c r="A1064" s="32">
        <v>1060</v>
      </c>
      <c r="B1064" s="33">
        <f>ESTUDIANTES!B1064</f>
        <v>0</v>
      </c>
      <c r="C1064" s="33">
        <f>ESTUDIANTES!C1064</f>
        <v>0</v>
      </c>
      <c r="D1064" s="99">
        <f>ESTUDIANTES!D1064</f>
        <v>0</v>
      </c>
      <c r="E1064" s="99"/>
      <c r="F1064" s="99"/>
      <c r="G1064" s="99"/>
      <c r="H1064" s="34">
        <f>ESTUDIANTES!E1064</f>
        <v>0</v>
      </c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</row>
    <row r="1065" spans="1:260" s="5" customFormat="1" x14ac:dyDescent="0.35">
      <c r="A1065" s="32">
        <v>1061</v>
      </c>
      <c r="B1065" s="33">
        <f>ESTUDIANTES!B1065</f>
        <v>0</v>
      </c>
      <c r="C1065" s="33">
        <f>ESTUDIANTES!C1065</f>
        <v>0</v>
      </c>
      <c r="D1065" s="99">
        <f>ESTUDIANTES!D1065</f>
        <v>0</v>
      </c>
      <c r="E1065" s="99"/>
      <c r="F1065" s="99"/>
      <c r="G1065" s="99"/>
      <c r="H1065" s="34">
        <f>ESTUDIANTES!E1065</f>
        <v>0</v>
      </c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</row>
    <row r="1066" spans="1:260" s="5" customFormat="1" x14ac:dyDescent="0.35">
      <c r="A1066" s="32">
        <v>1062</v>
      </c>
      <c r="B1066" s="33">
        <f>ESTUDIANTES!B1066</f>
        <v>0</v>
      </c>
      <c r="C1066" s="33">
        <f>ESTUDIANTES!C1066</f>
        <v>0</v>
      </c>
      <c r="D1066" s="99">
        <f>ESTUDIANTES!D1066</f>
        <v>0</v>
      </c>
      <c r="E1066" s="99"/>
      <c r="F1066" s="99"/>
      <c r="G1066" s="99"/>
      <c r="H1066" s="34">
        <f>ESTUDIANTES!E1066</f>
        <v>0</v>
      </c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</row>
    <row r="1067" spans="1:260" s="5" customFormat="1" x14ac:dyDescent="0.35">
      <c r="A1067" s="32">
        <v>1063</v>
      </c>
      <c r="B1067" s="33">
        <f>ESTUDIANTES!B1067</f>
        <v>0</v>
      </c>
      <c r="C1067" s="33">
        <f>ESTUDIANTES!C1067</f>
        <v>0</v>
      </c>
      <c r="D1067" s="99">
        <f>ESTUDIANTES!D1067</f>
        <v>0</v>
      </c>
      <c r="E1067" s="99"/>
      <c r="F1067" s="99"/>
      <c r="G1067" s="99"/>
      <c r="H1067" s="34">
        <f>ESTUDIANTES!E1067</f>
        <v>0</v>
      </c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</row>
    <row r="1068" spans="1:260" s="5" customFormat="1" x14ac:dyDescent="0.35">
      <c r="A1068" s="32">
        <v>1064</v>
      </c>
      <c r="B1068" s="33">
        <f>ESTUDIANTES!B1068</f>
        <v>0</v>
      </c>
      <c r="C1068" s="33">
        <f>ESTUDIANTES!C1068</f>
        <v>0</v>
      </c>
      <c r="D1068" s="99">
        <f>ESTUDIANTES!D1068</f>
        <v>0</v>
      </c>
      <c r="E1068" s="99"/>
      <c r="F1068" s="99"/>
      <c r="G1068" s="99"/>
      <c r="H1068" s="34">
        <f>ESTUDIANTES!E1068</f>
        <v>0</v>
      </c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</row>
    <row r="1069" spans="1:260" s="5" customFormat="1" x14ac:dyDescent="0.35">
      <c r="A1069" s="32">
        <v>1065</v>
      </c>
      <c r="B1069" s="33">
        <f>ESTUDIANTES!B1069</f>
        <v>0</v>
      </c>
      <c r="C1069" s="33">
        <f>ESTUDIANTES!C1069</f>
        <v>0</v>
      </c>
      <c r="D1069" s="99">
        <f>ESTUDIANTES!D1069</f>
        <v>0</v>
      </c>
      <c r="E1069" s="99"/>
      <c r="F1069" s="99"/>
      <c r="G1069" s="99"/>
      <c r="H1069" s="34">
        <f>ESTUDIANTES!E1069</f>
        <v>0</v>
      </c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</row>
    <row r="1070" spans="1:260" s="5" customFormat="1" x14ac:dyDescent="0.35">
      <c r="A1070" s="32">
        <v>1066</v>
      </c>
      <c r="B1070" s="33">
        <f>ESTUDIANTES!B1070</f>
        <v>0</v>
      </c>
      <c r="C1070" s="33">
        <f>ESTUDIANTES!C1070</f>
        <v>0</v>
      </c>
      <c r="D1070" s="99">
        <f>ESTUDIANTES!D1070</f>
        <v>0</v>
      </c>
      <c r="E1070" s="99"/>
      <c r="F1070" s="99"/>
      <c r="G1070" s="99"/>
      <c r="H1070" s="34">
        <f>ESTUDIANTES!E1070</f>
        <v>0</v>
      </c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</row>
    <row r="1071" spans="1:260" s="5" customFormat="1" x14ac:dyDescent="0.35">
      <c r="A1071" s="32">
        <v>1067</v>
      </c>
      <c r="B1071" s="33">
        <f>ESTUDIANTES!B1071</f>
        <v>0</v>
      </c>
      <c r="C1071" s="33">
        <f>ESTUDIANTES!C1071</f>
        <v>0</v>
      </c>
      <c r="D1071" s="99">
        <f>ESTUDIANTES!D1071</f>
        <v>0</v>
      </c>
      <c r="E1071" s="99"/>
      <c r="F1071" s="99"/>
      <c r="G1071" s="99"/>
      <c r="H1071" s="34">
        <f>ESTUDIANTES!E1071</f>
        <v>0</v>
      </c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</row>
    <row r="1072" spans="1:260" s="5" customFormat="1" x14ac:dyDescent="0.35">
      <c r="A1072" s="32">
        <v>1068</v>
      </c>
      <c r="B1072" s="33">
        <f>ESTUDIANTES!B1072</f>
        <v>0</v>
      </c>
      <c r="C1072" s="33">
        <f>ESTUDIANTES!C1072</f>
        <v>0</v>
      </c>
      <c r="D1072" s="99">
        <f>ESTUDIANTES!D1072</f>
        <v>0</v>
      </c>
      <c r="E1072" s="99"/>
      <c r="F1072" s="99"/>
      <c r="G1072" s="99"/>
      <c r="H1072" s="34">
        <f>ESTUDIANTES!E1072</f>
        <v>0</v>
      </c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  <c r="IN1072" s="6"/>
      <c r="IO1072" s="6"/>
      <c r="IP1072" s="6"/>
      <c r="IQ1072" s="6"/>
      <c r="IR1072" s="6"/>
      <c r="IS1072" s="6"/>
      <c r="IT1072" s="6"/>
      <c r="IU1072" s="6"/>
      <c r="IV1072" s="6"/>
      <c r="IW1072" s="6"/>
      <c r="IX1072" s="6"/>
      <c r="IY1072" s="6"/>
      <c r="IZ1072" s="6"/>
    </row>
    <row r="1073" spans="1:260" s="5" customFormat="1" x14ac:dyDescent="0.35">
      <c r="A1073" s="32">
        <v>1069</v>
      </c>
      <c r="B1073" s="33">
        <f>ESTUDIANTES!B1073</f>
        <v>0</v>
      </c>
      <c r="C1073" s="33">
        <f>ESTUDIANTES!C1073</f>
        <v>0</v>
      </c>
      <c r="D1073" s="99">
        <f>ESTUDIANTES!D1073</f>
        <v>0</v>
      </c>
      <c r="E1073" s="99"/>
      <c r="F1073" s="99"/>
      <c r="G1073" s="99"/>
      <c r="H1073" s="34">
        <f>ESTUDIANTES!E1073</f>
        <v>0</v>
      </c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  <c r="HA1073" s="6"/>
      <c r="HB1073" s="6"/>
      <c r="HC1073" s="6"/>
      <c r="HD1073" s="6"/>
      <c r="HE1073" s="6"/>
      <c r="HF1073" s="6"/>
      <c r="HG1073" s="6"/>
      <c r="HH1073" s="6"/>
      <c r="HI1073" s="6"/>
      <c r="HJ1073" s="6"/>
      <c r="HK1073" s="6"/>
      <c r="HL1073" s="6"/>
      <c r="HM1073" s="6"/>
      <c r="HN1073" s="6"/>
      <c r="HO1073" s="6"/>
      <c r="HP1073" s="6"/>
      <c r="HQ1073" s="6"/>
      <c r="HR1073" s="6"/>
      <c r="HS1073" s="6"/>
      <c r="HT1073" s="6"/>
      <c r="HU1073" s="6"/>
      <c r="HV1073" s="6"/>
      <c r="HW1073" s="6"/>
      <c r="HX1073" s="6"/>
      <c r="HY1073" s="6"/>
      <c r="HZ1073" s="6"/>
      <c r="IA1073" s="6"/>
      <c r="IB1073" s="6"/>
      <c r="IC1073" s="6"/>
      <c r="ID1073" s="6"/>
      <c r="IE1073" s="6"/>
      <c r="IF1073" s="6"/>
      <c r="IG1073" s="6"/>
      <c r="IH1073" s="6"/>
      <c r="II1073" s="6"/>
      <c r="IJ1073" s="6"/>
      <c r="IK1073" s="6"/>
      <c r="IL1073" s="6"/>
      <c r="IM1073" s="6"/>
      <c r="IN1073" s="6"/>
      <c r="IO1073" s="6"/>
      <c r="IP1073" s="6"/>
      <c r="IQ1073" s="6"/>
      <c r="IR1073" s="6"/>
      <c r="IS1073" s="6"/>
      <c r="IT1073" s="6"/>
      <c r="IU1073" s="6"/>
      <c r="IV1073" s="6"/>
      <c r="IW1073" s="6"/>
      <c r="IX1073" s="6"/>
      <c r="IY1073" s="6"/>
      <c r="IZ1073" s="6"/>
    </row>
    <row r="1074" spans="1:260" s="5" customFormat="1" x14ac:dyDescent="0.35">
      <c r="A1074" s="32">
        <v>1070</v>
      </c>
      <c r="B1074" s="33">
        <f>ESTUDIANTES!B1074</f>
        <v>0</v>
      </c>
      <c r="C1074" s="33">
        <f>ESTUDIANTES!C1074</f>
        <v>0</v>
      </c>
      <c r="D1074" s="99">
        <f>ESTUDIANTES!D1074</f>
        <v>0</v>
      </c>
      <c r="E1074" s="99"/>
      <c r="F1074" s="99"/>
      <c r="G1074" s="99"/>
      <c r="H1074" s="34">
        <f>ESTUDIANTES!E1074</f>
        <v>0</v>
      </c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  <c r="HA1074" s="6"/>
      <c r="HB1074" s="6"/>
      <c r="HC1074" s="6"/>
      <c r="HD1074" s="6"/>
      <c r="HE1074" s="6"/>
      <c r="HF1074" s="6"/>
      <c r="HG1074" s="6"/>
      <c r="HH1074" s="6"/>
      <c r="HI1074" s="6"/>
      <c r="HJ1074" s="6"/>
      <c r="HK1074" s="6"/>
      <c r="HL1074" s="6"/>
      <c r="HM1074" s="6"/>
      <c r="HN1074" s="6"/>
      <c r="HO1074" s="6"/>
      <c r="HP1074" s="6"/>
      <c r="HQ1074" s="6"/>
      <c r="HR1074" s="6"/>
      <c r="HS1074" s="6"/>
      <c r="HT1074" s="6"/>
      <c r="HU1074" s="6"/>
      <c r="HV1074" s="6"/>
      <c r="HW1074" s="6"/>
      <c r="HX1074" s="6"/>
      <c r="HY1074" s="6"/>
      <c r="HZ1074" s="6"/>
      <c r="IA1074" s="6"/>
      <c r="IB1074" s="6"/>
      <c r="IC1074" s="6"/>
      <c r="ID1074" s="6"/>
      <c r="IE1074" s="6"/>
      <c r="IF1074" s="6"/>
      <c r="IG1074" s="6"/>
      <c r="IH1074" s="6"/>
      <c r="II1074" s="6"/>
      <c r="IJ1074" s="6"/>
      <c r="IK1074" s="6"/>
      <c r="IL1074" s="6"/>
      <c r="IM1074" s="6"/>
      <c r="IN1074" s="6"/>
      <c r="IO1074" s="6"/>
      <c r="IP1074" s="6"/>
      <c r="IQ1074" s="6"/>
      <c r="IR1074" s="6"/>
      <c r="IS1074" s="6"/>
      <c r="IT1074" s="6"/>
      <c r="IU1074" s="6"/>
      <c r="IV1074" s="6"/>
      <c r="IW1074" s="6"/>
      <c r="IX1074" s="6"/>
      <c r="IY1074" s="6"/>
      <c r="IZ1074" s="6"/>
    </row>
    <row r="1075" spans="1:260" s="5" customFormat="1" x14ac:dyDescent="0.35">
      <c r="A1075" s="32">
        <v>1071</v>
      </c>
      <c r="B1075" s="33">
        <f>ESTUDIANTES!B1075</f>
        <v>0</v>
      </c>
      <c r="C1075" s="33">
        <f>ESTUDIANTES!C1075</f>
        <v>0</v>
      </c>
      <c r="D1075" s="99">
        <f>ESTUDIANTES!D1075</f>
        <v>0</v>
      </c>
      <c r="E1075" s="99"/>
      <c r="F1075" s="99"/>
      <c r="G1075" s="99"/>
      <c r="H1075" s="34">
        <f>ESTUDIANTES!E1075</f>
        <v>0</v>
      </c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  <c r="HA1075" s="6"/>
      <c r="HB1075" s="6"/>
      <c r="HC1075" s="6"/>
      <c r="HD1075" s="6"/>
      <c r="HE1075" s="6"/>
      <c r="HF1075" s="6"/>
      <c r="HG1075" s="6"/>
      <c r="HH1075" s="6"/>
      <c r="HI1075" s="6"/>
      <c r="HJ1075" s="6"/>
      <c r="HK1075" s="6"/>
      <c r="HL1075" s="6"/>
      <c r="HM1075" s="6"/>
      <c r="HN1075" s="6"/>
      <c r="HO1075" s="6"/>
      <c r="HP1075" s="6"/>
      <c r="HQ1075" s="6"/>
      <c r="HR1075" s="6"/>
      <c r="HS1075" s="6"/>
      <c r="HT1075" s="6"/>
      <c r="HU1075" s="6"/>
      <c r="HV1075" s="6"/>
      <c r="HW1075" s="6"/>
      <c r="HX1075" s="6"/>
      <c r="HY1075" s="6"/>
      <c r="HZ1075" s="6"/>
      <c r="IA1075" s="6"/>
      <c r="IB1075" s="6"/>
      <c r="IC1075" s="6"/>
      <c r="ID1075" s="6"/>
      <c r="IE1075" s="6"/>
      <c r="IF1075" s="6"/>
      <c r="IG1075" s="6"/>
      <c r="IH1075" s="6"/>
      <c r="II1075" s="6"/>
      <c r="IJ1075" s="6"/>
      <c r="IK1075" s="6"/>
      <c r="IL1075" s="6"/>
      <c r="IM1075" s="6"/>
      <c r="IN1075" s="6"/>
      <c r="IO1075" s="6"/>
      <c r="IP1075" s="6"/>
      <c r="IQ1075" s="6"/>
      <c r="IR1075" s="6"/>
      <c r="IS1075" s="6"/>
      <c r="IT1075" s="6"/>
      <c r="IU1075" s="6"/>
      <c r="IV1075" s="6"/>
      <c r="IW1075" s="6"/>
      <c r="IX1075" s="6"/>
      <c r="IY1075" s="6"/>
      <c r="IZ1075" s="6"/>
    </row>
    <row r="1076" spans="1:260" s="5" customFormat="1" x14ac:dyDescent="0.35">
      <c r="A1076" s="32">
        <v>1072</v>
      </c>
      <c r="B1076" s="33">
        <f>ESTUDIANTES!B1076</f>
        <v>0</v>
      </c>
      <c r="C1076" s="33">
        <f>ESTUDIANTES!C1076</f>
        <v>0</v>
      </c>
      <c r="D1076" s="99">
        <f>ESTUDIANTES!D1076</f>
        <v>0</v>
      </c>
      <c r="E1076" s="99"/>
      <c r="F1076" s="99"/>
      <c r="G1076" s="99"/>
      <c r="H1076" s="34">
        <f>ESTUDIANTES!E1076</f>
        <v>0</v>
      </c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  <c r="HA1076" s="6"/>
      <c r="HB1076" s="6"/>
      <c r="HC1076" s="6"/>
      <c r="HD1076" s="6"/>
      <c r="HE1076" s="6"/>
      <c r="HF1076" s="6"/>
      <c r="HG1076" s="6"/>
      <c r="HH1076" s="6"/>
      <c r="HI1076" s="6"/>
      <c r="HJ1076" s="6"/>
      <c r="HK1076" s="6"/>
      <c r="HL1076" s="6"/>
      <c r="HM1076" s="6"/>
      <c r="HN1076" s="6"/>
      <c r="HO1076" s="6"/>
      <c r="HP1076" s="6"/>
      <c r="HQ1076" s="6"/>
      <c r="HR1076" s="6"/>
      <c r="HS1076" s="6"/>
      <c r="HT1076" s="6"/>
      <c r="HU1076" s="6"/>
      <c r="HV1076" s="6"/>
      <c r="HW1076" s="6"/>
      <c r="HX1076" s="6"/>
      <c r="HY1076" s="6"/>
      <c r="HZ1076" s="6"/>
      <c r="IA1076" s="6"/>
      <c r="IB1076" s="6"/>
      <c r="IC1076" s="6"/>
      <c r="ID1076" s="6"/>
      <c r="IE1076" s="6"/>
      <c r="IF1076" s="6"/>
      <c r="IG1076" s="6"/>
      <c r="IH1076" s="6"/>
      <c r="II1076" s="6"/>
      <c r="IJ1076" s="6"/>
      <c r="IK1076" s="6"/>
      <c r="IL1076" s="6"/>
      <c r="IM1076" s="6"/>
      <c r="IN1076" s="6"/>
      <c r="IO1076" s="6"/>
      <c r="IP1076" s="6"/>
      <c r="IQ1076" s="6"/>
      <c r="IR1076" s="6"/>
      <c r="IS1076" s="6"/>
      <c r="IT1076" s="6"/>
      <c r="IU1076" s="6"/>
      <c r="IV1076" s="6"/>
      <c r="IW1076" s="6"/>
      <c r="IX1076" s="6"/>
      <c r="IY1076" s="6"/>
      <c r="IZ1076" s="6"/>
    </row>
    <row r="1077" spans="1:260" s="5" customFormat="1" x14ac:dyDescent="0.35">
      <c r="A1077" s="32">
        <v>1073</v>
      </c>
      <c r="B1077" s="33">
        <f>ESTUDIANTES!B1077</f>
        <v>0</v>
      </c>
      <c r="C1077" s="33">
        <f>ESTUDIANTES!C1077</f>
        <v>0</v>
      </c>
      <c r="D1077" s="99">
        <f>ESTUDIANTES!D1077</f>
        <v>0</v>
      </c>
      <c r="E1077" s="99"/>
      <c r="F1077" s="99"/>
      <c r="G1077" s="99"/>
      <c r="H1077" s="34">
        <f>ESTUDIANTES!E1077</f>
        <v>0</v>
      </c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  <c r="HA1077" s="6"/>
      <c r="HB1077" s="6"/>
      <c r="HC1077" s="6"/>
      <c r="HD1077" s="6"/>
      <c r="HE1077" s="6"/>
      <c r="HF1077" s="6"/>
      <c r="HG1077" s="6"/>
      <c r="HH1077" s="6"/>
      <c r="HI1077" s="6"/>
      <c r="HJ1077" s="6"/>
      <c r="HK1077" s="6"/>
      <c r="HL1077" s="6"/>
      <c r="HM1077" s="6"/>
      <c r="HN1077" s="6"/>
      <c r="HO1077" s="6"/>
      <c r="HP1077" s="6"/>
      <c r="HQ1077" s="6"/>
      <c r="HR1077" s="6"/>
      <c r="HS1077" s="6"/>
      <c r="HT1077" s="6"/>
      <c r="HU1077" s="6"/>
      <c r="HV1077" s="6"/>
      <c r="HW1077" s="6"/>
      <c r="HX1077" s="6"/>
      <c r="HY1077" s="6"/>
      <c r="HZ1077" s="6"/>
      <c r="IA1077" s="6"/>
      <c r="IB1077" s="6"/>
      <c r="IC1077" s="6"/>
      <c r="ID1077" s="6"/>
      <c r="IE1077" s="6"/>
      <c r="IF1077" s="6"/>
      <c r="IG1077" s="6"/>
      <c r="IH1077" s="6"/>
      <c r="II1077" s="6"/>
      <c r="IJ1077" s="6"/>
      <c r="IK1077" s="6"/>
      <c r="IL1077" s="6"/>
      <c r="IM1077" s="6"/>
      <c r="IN1077" s="6"/>
      <c r="IO1077" s="6"/>
      <c r="IP1077" s="6"/>
      <c r="IQ1077" s="6"/>
      <c r="IR1077" s="6"/>
      <c r="IS1077" s="6"/>
      <c r="IT1077" s="6"/>
      <c r="IU1077" s="6"/>
      <c r="IV1077" s="6"/>
      <c r="IW1077" s="6"/>
      <c r="IX1077" s="6"/>
      <c r="IY1077" s="6"/>
      <c r="IZ1077" s="6"/>
    </row>
    <row r="1078" spans="1:260" s="5" customFormat="1" x14ac:dyDescent="0.35">
      <c r="A1078" s="32">
        <v>1074</v>
      </c>
      <c r="B1078" s="33">
        <f>ESTUDIANTES!B1078</f>
        <v>0</v>
      </c>
      <c r="C1078" s="33">
        <f>ESTUDIANTES!C1078</f>
        <v>0</v>
      </c>
      <c r="D1078" s="99">
        <f>ESTUDIANTES!D1078</f>
        <v>0</v>
      </c>
      <c r="E1078" s="99"/>
      <c r="F1078" s="99"/>
      <c r="G1078" s="99"/>
      <c r="H1078" s="34">
        <f>ESTUDIANTES!E1078</f>
        <v>0</v>
      </c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  <c r="HA1078" s="6"/>
      <c r="HB1078" s="6"/>
      <c r="HC1078" s="6"/>
      <c r="HD1078" s="6"/>
      <c r="HE1078" s="6"/>
      <c r="HF1078" s="6"/>
      <c r="HG1078" s="6"/>
      <c r="HH1078" s="6"/>
      <c r="HI1078" s="6"/>
      <c r="HJ1078" s="6"/>
      <c r="HK1078" s="6"/>
      <c r="HL1078" s="6"/>
      <c r="HM1078" s="6"/>
      <c r="HN1078" s="6"/>
      <c r="HO1078" s="6"/>
      <c r="HP1078" s="6"/>
      <c r="HQ1078" s="6"/>
      <c r="HR1078" s="6"/>
      <c r="HS1078" s="6"/>
      <c r="HT1078" s="6"/>
      <c r="HU1078" s="6"/>
      <c r="HV1078" s="6"/>
      <c r="HW1078" s="6"/>
      <c r="HX1078" s="6"/>
      <c r="HY1078" s="6"/>
      <c r="HZ1078" s="6"/>
      <c r="IA1078" s="6"/>
      <c r="IB1078" s="6"/>
      <c r="IC1078" s="6"/>
      <c r="ID1078" s="6"/>
      <c r="IE1078" s="6"/>
      <c r="IF1078" s="6"/>
      <c r="IG1078" s="6"/>
      <c r="IH1078" s="6"/>
      <c r="II1078" s="6"/>
      <c r="IJ1078" s="6"/>
      <c r="IK1078" s="6"/>
      <c r="IL1078" s="6"/>
      <c r="IM1078" s="6"/>
      <c r="IN1078" s="6"/>
      <c r="IO1078" s="6"/>
      <c r="IP1078" s="6"/>
      <c r="IQ1078" s="6"/>
      <c r="IR1078" s="6"/>
      <c r="IS1078" s="6"/>
      <c r="IT1078" s="6"/>
      <c r="IU1078" s="6"/>
      <c r="IV1078" s="6"/>
      <c r="IW1078" s="6"/>
      <c r="IX1078" s="6"/>
      <c r="IY1078" s="6"/>
      <c r="IZ1078" s="6"/>
    </row>
    <row r="1079" spans="1:260" s="5" customFormat="1" x14ac:dyDescent="0.35">
      <c r="A1079" s="32">
        <v>1075</v>
      </c>
      <c r="B1079" s="33">
        <f>ESTUDIANTES!B1079</f>
        <v>0</v>
      </c>
      <c r="C1079" s="33">
        <f>ESTUDIANTES!C1079</f>
        <v>0</v>
      </c>
      <c r="D1079" s="99">
        <f>ESTUDIANTES!D1079</f>
        <v>0</v>
      </c>
      <c r="E1079" s="99"/>
      <c r="F1079" s="99"/>
      <c r="G1079" s="99"/>
      <c r="H1079" s="34">
        <f>ESTUDIANTES!E1079</f>
        <v>0</v>
      </c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  <c r="FS1079" s="6"/>
      <c r="FT1079" s="6"/>
      <c r="FU1079" s="6"/>
      <c r="FV1079" s="6"/>
      <c r="FW1079" s="6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  <c r="GW1079" s="6"/>
      <c r="GX1079" s="6"/>
      <c r="GY1079" s="6"/>
      <c r="GZ1079" s="6"/>
      <c r="HA1079" s="6"/>
      <c r="HB1079" s="6"/>
      <c r="HC1079" s="6"/>
      <c r="HD1079" s="6"/>
      <c r="HE1079" s="6"/>
      <c r="HF1079" s="6"/>
      <c r="HG1079" s="6"/>
      <c r="HH1079" s="6"/>
      <c r="HI1079" s="6"/>
      <c r="HJ1079" s="6"/>
      <c r="HK1079" s="6"/>
      <c r="HL1079" s="6"/>
      <c r="HM1079" s="6"/>
      <c r="HN1079" s="6"/>
      <c r="HO1079" s="6"/>
      <c r="HP1079" s="6"/>
      <c r="HQ1079" s="6"/>
      <c r="HR1079" s="6"/>
      <c r="HS1079" s="6"/>
      <c r="HT1079" s="6"/>
      <c r="HU1079" s="6"/>
      <c r="HV1079" s="6"/>
      <c r="HW1079" s="6"/>
      <c r="HX1079" s="6"/>
      <c r="HY1079" s="6"/>
      <c r="HZ1079" s="6"/>
      <c r="IA1079" s="6"/>
      <c r="IB1079" s="6"/>
      <c r="IC1079" s="6"/>
      <c r="ID1079" s="6"/>
      <c r="IE1079" s="6"/>
      <c r="IF1079" s="6"/>
      <c r="IG1079" s="6"/>
      <c r="IH1079" s="6"/>
      <c r="II1079" s="6"/>
      <c r="IJ1079" s="6"/>
      <c r="IK1079" s="6"/>
      <c r="IL1079" s="6"/>
      <c r="IM1079" s="6"/>
      <c r="IN1079" s="6"/>
      <c r="IO1079" s="6"/>
      <c r="IP1079" s="6"/>
      <c r="IQ1079" s="6"/>
      <c r="IR1079" s="6"/>
      <c r="IS1079" s="6"/>
      <c r="IT1079" s="6"/>
      <c r="IU1079" s="6"/>
      <c r="IV1079" s="6"/>
      <c r="IW1079" s="6"/>
      <c r="IX1079" s="6"/>
      <c r="IY1079" s="6"/>
      <c r="IZ1079" s="6"/>
    </row>
    <row r="1080" spans="1:260" s="5" customFormat="1" x14ac:dyDescent="0.35">
      <c r="A1080" s="32">
        <v>1076</v>
      </c>
      <c r="B1080" s="33">
        <f>ESTUDIANTES!B1080</f>
        <v>0</v>
      </c>
      <c r="C1080" s="33">
        <f>ESTUDIANTES!C1080</f>
        <v>0</v>
      </c>
      <c r="D1080" s="99">
        <f>ESTUDIANTES!D1080</f>
        <v>0</v>
      </c>
      <c r="E1080" s="99"/>
      <c r="F1080" s="99"/>
      <c r="G1080" s="99"/>
      <c r="H1080" s="34">
        <f>ESTUDIANTES!E1080</f>
        <v>0</v>
      </c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  <c r="HA1080" s="6"/>
      <c r="HB1080" s="6"/>
      <c r="HC1080" s="6"/>
      <c r="HD1080" s="6"/>
      <c r="HE1080" s="6"/>
      <c r="HF1080" s="6"/>
      <c r="HG1080" s="6"/>
      <c r="HH1080" s="6"/>
      <c r="HI1080" s="6"/>
      <c r="HJ1080" s="6"/>
      <c r="HK1080" s="6"/>
      <c r="HL1080" s="6"/>
      <c r="HM1080" s="6"/>
      <c r="HN1080" s="6"/>
      <c r="HO1080" s="6"/>
      <c r="HP1080" s="6"/>
      <c r="HQ1080" s="6"/>
      <c r="HR1080" s="6"/>
      <c r="HS1080" s="6"/>
      <c r="HT1080" s="6"/>
      <c r="HU1080" s="6"/>
      <c r="HV1080" s="6"/>
      <c r="HW1080" s="6"/>
      <c r="HX1080" s="6"/>
      <c r="HY1080" s="6"/>
      <c r="HZ1080" s="6"/>
      <c r="IA1080" s="6"/>
      <c r="IB1080" s="6"/>
      <c r="IC1080" s="6"/>
      <c r="ID1080" s="6"/>
      <c r="IE1080" s="6"/>
      <c r="IF1080" s="6"/>
      <c r="IG1080" s="6"/>
      <c r="IH1080" s="6"/>
      <c r="II1080" s="6"/>
      <c r="IJ1080" s="6"/>
      <c r="IK1080" s="6"/>
      <c r="IL1080" s="6"/>
      <c r="IM1080" s="6"/>
      <c r="IN1080" s="6"/>
      <c r="IO1080" s="6"/>
      <c r="IP1080" s="6"/>
      <c r="IQ1080" s="6"/>
      <c r="IR1080" s="6"/>
      <c r="IS1080" s="6"/>
      <c r="IT1080" s="6"/>
      <c r="IU1080" s="6"/>
      <c r="IV1080" s="6"/>
      <c r="IW1080" s="6"/>
      <c r="IX1080" s="6"/>
      <c r="IY1080" s="6"/>
      <c r="IZ1080" s="6"/>
    </row>
    <row r="1081" spans="1:260" s="5" customFormat="1" x14ac:dyDescent="0.35">
      <c r="A1081" s="32">
        <v>1077</v>
      </c>
      <c r="B1081" s="33">
        <f>ESTUDIANTES!B1081</f>
        <v>0</v>
      </c>
      <c r="C1081" s="33">
        <f>ESTUDIANTES!C1081</f>
        <v>0</v>
      </c>
      <c r="D1081" s="99">
        <f>ESTUDIANTES!D1081</f>
        <v>0</v>
      </c>
      <c r="E1081" s="99"/>
      <c r="F1081" s="99"/>
      <c r="G1081" s="99"/>
      <c r="H1081" s="34">
        <f>ESTUDIANTES!E1081</f>
        <v>0</v>
      </c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  <c r="FS1081" s="6"/>
      <c r="FT1081" s="6"/>
      <c r="FU1081" s="6"/>
      <c r="FV1081" s="6"/>
      <c r="FW1081" s="6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  <c r="GW1081" s="6"/>
      <c r="GX1081" s="6"/>
      <c r="GY1081" s="6"/>
      <c r="GZ1081" s="6"/>
      <c r="HA1081" s="6"/>
      <c r="HB1081" s="6"/>
      <c r="HC1081" s="6"/>
      <c r="HD1081" s="6"/>
      <c r="HE1081" s="6"/>
      <c r="HF1081" s="6"/>
      <c r="HG1081" s="6"/>
      <c r="HH1081" s="6"/>
      <c r="HI1081" s="6"/>
      <c r="HJ1081" s="6"/>
      <c r="HK1081" s="6"/>
      <c r="HL1081" s="6"/>
      <c r="HM1081" s="6"/>
      <c r="HN1081" s="6"/>
      <c r="HO1081" s="6"/>
      <c r="HP1081" s="6"/>
      <c r="HQ1081" s="6"/>
      <c r="HR1081" s="6"/>
      <c r="HS1081" s="6"/>
      <c r="HT1081" s="6"/>
      <c r="HU1081" s="6"/>
      <c r="HV1081" s="6"/>
      <c r="HW1081" s="6"/>
      <c r="HX1081" s="6"/>
      <c r="HY1081" s="6"/>
      <c r="HZ1081" s="6"/>
      <c r="IA1081" s="6"/>
      <c r="IB1081" s="6"/>
      <c r="IC1081" s="6"/>
      <c r="ID1081" s="6"/>
      <c r="IE1081" s="6"/>
      <c r="IF1081" s="6"/>
      <c r="IG1081" s="6"/>
      <c r="IH1081" s="6"/>
      <c r="II1081" s="6"/>
      <c r="IJ1081" s="6"/>
      <c r="IK1081" s="6"/>
      <c r="IL1081" s="6"/>
      <c r="IM1081" s="6"/>
      <c r="IN1081" s="6"/>
      <c r="IO1081" s="6"/>
      <c r="IP1081" s="6"/>
      <c r="IQ1081" s="6"/>
      <c r="IR1081" s="6"/>
      <c r="IS1081" s="6"/>
      <c r="IT1081" s="6"/>
      <c r="IU1081" s="6"/>
      <c r="IV1081" s="6"/>
      <c r="IW1081" s="6"/>
      <c r="IX1081" s="6"/>
      <c r="IY1081" s="6"/>
      <c r="IZ1081" s="6"/>
    </row>
    <row r="1082" spans="1:260" s="5" customFormat="1" x14ac:dyDescent="0.35">
      <c r="A1082" s="32">
        <v>1078</v>
      </c>
      <c r="B1082" s="33">
        <f>ESTUDIANTES!B1082</f>
        <v>0</v>
      </c>
      <c r="C1082" s="33">
        <f>ESTUDIANTES!C1082</f>
        <v>0</v>
      </c>
      <c r="D1082" s="99">
        <f>ESTUDIANTES!D1082</f>
        <v>0</v>
      </c>
      <c r="E1082" s="99"/>
      <c r="F1082" s="99"/>
      <c r="G1082" s="99"/>
      <c r="H1082" s="34">
        <f>ESTUDIANTES!E1082</f>
        <v>0</v>
      </c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  <c r="FS1082" s="6"/>
      <c r="FT1082" s="6"/>
      <c r="FU1082" s="6"/>
      <c r="FV1082" s="6"/>
      <c r="FW1082" s="6"/>
      <c r="FX1082" s="6"/>
      <c r="FY1082" s="6"/>
      <c r="FZ1082" s="6"/>
      <c r="GA1082" s="6"/>
      <c r="GB1082" s="6"/>
      <c r="GC1082" s="6"/>
      <c r="GD1082" s="6"/>
      <c r="GE1082" s="6"/>
      <c r="GF1082" s="6"/>
      <c r="GG1082" s="6"/>
      <c r="GH1082" s="6"/>
      <c r="GI1082" s="6"/>
      <c r="GJ1082" s="6"/>
      <c r="GK1082" s="6"/>
      <c r="GL1082" s="6"/>
      <c r="GM1082" s="6"/>
      <c r="GN1082" s="6"/>
      <c r="GO1082" s="6"/>
      <c r="GP1082" s="6"/>
      <c r="GQ1082" s="6"/>
      <c r="GR1082" s="6"/>
      <c r="GS1082" s="6"/>
      <c r="GT1082" s="6"/>
      <c r="GU1082" s="6"/>
      <c r="GV1082" s="6"/>
      <c r="GW1082" s="6"/>
      <c r="GX1082" s="6"/>
      <c r="GY1082" s="6"/>
      <c r="GZ1082" s="6"/>
      <c r="HA1082" s="6"/>
      <c r="HB1082" s="6"/>
      <c r="HC1082" s="6"/>
      <c r="HD1082" s="6"/>
      <c r="HE1082" s="6"/>
      <c r="HF1082" s="6"/>
      <c r="HG1082" s="6"/>
      <c r="HH1082" s="6"/>
      <c r="HI1082" s="6"/>
      <c r="HJ1082" s="6"/>
      <c r="HK1082" s="6"/>
      <c r="HL1082" s="6"/>
      <c r="HM1082" s="6"/>
      <c r="HN1082" s="6"/>
      <c r="HO1082" s="6"/>
      <c r="HP1082" s="6"/>
      <c r="HQ1082" s="6"/>
      <c r="HR1082" s="6"/>
      <c r="HS1082" s="6"/>
      <c r="HT1082" s="6"/>
      <c r="HU1082" s="6"/>
      <c r="HV1082" s="6"/>
      <c r="HW1082" s="6"/>
      <c r="HX1082" s="6"/>
      <c r="HY1082" s="6"/>
      <c r="HZ1082" s="6"/>
      <c r="IA1082" s="6"/>
      <c r="IB1082" s="6"/>
      <c r="IC1082" s="6"/>
      <c r="ID1082" s="6"/>
      <c r="IE1082" s="6"/>
      <c r="IF1082" s="6"/>
      <c r="IG1082" s="6"/>
      <c r="IH1082" s="6"/>
      <c r="II1082" s="6"/>
      <c r="IJ1082" s="6"/>
      <c r="IK1082" s="6"/>
      <c r="IL1082" s="6"/>
      <c r="IM1082" s="6"/>
      <c r="IN1082" s="6"/>
      <c r="IO1082" s="6"/>
      <c r="IP1082" s="6"/>
      <c r="IQ1082" s="6"/>
      <c r="IR1082" s="6"/>
      <c r="IS1082" s="6"/>
      <c r="IT1082" s="6"/>
      <c r="IU1082" s="6"/>
      <c r="IV1082" s="6"/>
      <c r="IW1082" s="6"/>
      <c r="IX1082" s="6"/>
      <c r="IY1082" s="6"/>
      <c r="IZ1082" s="6"/>
    </row>
    <row r="1083" spans="1:260" s="5" customFormat="1" x14ac:dyDescent="0.35">
      <c r="A1083" s="32">
        <v>1079</v>
      </c>
      <c r="B1083" s="33">
        <f>ESTUDIANTES!B1083</f>
        <v>0</v>
      </c>
      <c r="C1083" s="33">
        <f>ESTUDIANTES!C1083</f>
        <v>0</v>
      </c>
      <c r="D1083" s="99">
        <f>ESTUDIANTES!D1083</f>
        <v>0</v>
      </c>
      <c r="E1083" s="99"/>
      <c r="F1083" s="99"/>
      <c r="G1083" s="99"/>
      <c r="H1083" s="34">
        <f>ESTUDIANTES!E1083</f>
        <v>0</v>
      </c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  <c r="FS1083" s="6"/>
      <c r="FT1083" s="6"/>
      <c r="FU1083" s="6"/>
      <c r="FV1083" s="6"/>
      <c r="FW1083" s="6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  <c r="GW1083" s="6"/>
      <c r="GX1083" s="6"/>
      <c r="GY1083" s="6"/>
      <c r="GZ1083" s="6"/>
      <c r="HA1083" s="6"/>
      <c r="HB1083" s="6"/>
      <c r="HC1083" s="6"/>
      <c r="HD1083" s="6"/>
      <c r="HE1083" s="6"/>
      <c r="HF1083" s="6"/>
      <c r="HG1083" s="6"/>
      <c r="HH1083" s="6"/>
      <c r="HI1083" s="6"/>
      <c r="HJ1083" s="6"/>
      <c r="HK1083" s="6"/>
      <c r="HL1083" s="6"/>
      <c r="HM1083" s="6"/>
      <c r="HN1083" s="6"/>
      <c r="HO1083" s="6"/>
      <c r="HP1083" s="6"/>
      <c r="HQ1083" s="6"/>
      <c r="HR1083" s="6"/>
      <c r="HS1083" s="6"/>
      <c r="HT1083" s="6"/>
      <c r="HU1083" s="6"/>
      <c r="HV1083" s="6"/>
      <c r="HW1083" s="6"/>
      <c r="HX1083" s="6"/>
      <c r="HY1083" s="6"/>
      <c r="HZ1083" s="6"/>
      <c r="IA1083" s="6"/>
      <c r="IB1083" s="6"/>
      <c r="IC1083" s="6"/>
      <c r="ID1083" s="6"/>
      <c r="IE1083" s="6"/>
      <c r="IF1083" s="6"/>
      <c r="IG1083" s="6"/>
      <c r="IH1083" s="6"/>
      <c r="II1083" s="6"/>
      <c r="IJ1083" s="6"/>
      <c r="IK1083" s="6"/>
      <c r="IL1083" s="6"/>
      <c r="IM1083" s="6"/>
      <c r="IN1083" s="6"/>
      <c r="IO1083" s="6"/>
      <c r="IP1083" s="6"/>
      <c r="IQ1083" s="6"/>
      <c r="IR1083" s="6"/>
      <c r="IS1083" s="6"/>
      <c r="IT1083" s="6"/>
      <c r="IU1083" s="6"/>
      <c r="IV1083" s="6"/>
      <c r="IW1083" s="6"/>
      <c r="IX1083" s="6"/>
      <c r="IY1083" s="6"/>
      <c r="IZ1083" s="6"/>
    </row>
    <row r="1084" spans="1:260" s="5" customFormat="1" x14ac:dyDescent="0.35">
      <c r="A1084" s="32">
        <v>1080</v>
      </c>
      <c r="B1084" s="33">
        <f>ESTUDIANTES!B1084</f>
        <v>0</v>
      </c>
      <c r="C1084" s="33">
        <f>ESTUDIANTES!C1084</f>
        <v>0</v>
      </c>
      <c r="D1084" s="99">
        <f>ESTUDIANTES!D1084</f>
        <v>0</v>
      </c>
      <c r="E1084" s="99"/>
      <c r="F1084" s="99"/>
      <c r="G1084" s="99"/>
      <c r="H1084" s="34">
        <f>ESTUDIANTES!E1084</f>
        <v>0</v>
      </c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  <c r="FS1084" s="6"/>
      <c r="FT1084" s="6"/>
      <c r="FU1084" s="6"/>
      <c r="FV1084" s="6"/>
      <c r="FW1084" s="6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  <c r="GW1084" s="6"/>
      <c r="GX1084" s="6"/>
      <c r="GY1084" s="6"/>
      <c r="GZ1084" s="6"/>
      <c r="HA1084" s="6"/>
      <c r="HB1084" s="6"/>
      <c r="HC1084" s="6"/>
      <c r="HD1084" s="6"/>
      <c r="HE1084" s="6"/>
      <c r="HF1084" s="6"/>
      <c r="HG1084" s="6"/>
      <c r="HH1084" s="6"/>
      <c r="HI1084" s="6"/>
      <c r="HJ1084" s="6"/>
      <c r="HK1084" s="6"/>
      <c r="HL1084" s="6"/>
      <c r="HM1084" s="6"/>
      <c r="HN1084" s="6"/>
      <c r="HO1084" s="6"/>
      <c r="HP1084" s="6"/>
      <c r="HQ1084" s="6"/>
      <c r="HR1084" s="6"/>
      <c r="HS1084" s="6"/>
      <c r="HT1084" s="6"/>
      <c r="HU1084" s="6"/>
      <c r="HV1084" s="6"/>
      <c r="HW1084" s="6"/>
      <c r="HX1084" s="6"/>
      <c r="HY1084" s="6"/>
      <c r="HZ1084" s="6"/>
      <c r="IA1084" s="6"/>
      <c r="IB1084" s="6"/>
      <c r="IC1084" s="6"/>
      <c r="ID1084" s="6"/>
      <c r="IE1084" s="6"/>
      <c r="IF1084" s="6"/>
      <c r="IG1084" s="6"/>
      <c r="IH1084" s="6"/>
      <c r="II1084" s="6"/>
      <c r="IJ1084" s="6"/>
      <c r="IK1084" s="6"/>
      <c r="IL1084" s="6"/>
      <c r="IM1084" s="6"/>
      <c r="IN1084" s="6"/>
      <c r="IO1084" s="6"/>
      <c r="IP1084" s="6"/>
      <c r="IQ1084" s="6"/>
      <c r="IR1084" s="6"/>
      <c r="IS1084" s="6"/>
      <c r="IT1084" s="6"/>
      <c r="IU1084" s="6"/>
      <c r="IV1084" s="6"/>
      <c r="IW1084" s="6"/>
      <c r="IX1084" s="6"/>
      <c r="IY1084" s="6"/>
      <c r="IZ1084" s="6"/>
    </row>
    <row r="1085" spans="1:260" s="5" customFormat="1" x14ac:dyDescent="0.35">
      <c r="A1085" s="32">
        <v>1081</v>
      </c>
      <c r="B1085" s="33">
        <f>ESTUDIANTES!B1085</f>
        <v>0</v>
      </c>
      <c r="C1085" s="33">
        <f>ESTUDIANTES!C1085</f>
        <v>0</v>
      </c>
      <c r="D1085" s="99">
        <f>ESTUDIANTES!D1085</f>
        <v>0</v>
      </c>
      <c r="E1085" s="99"/>
      <c r="F1085" s="99"/>
      <c r="G1085" s="99"/>
      <c r="H1085" s="34">
        <f>ESTUDIANTES!E1085</f>
        <v>0</v>
      </c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  <c r="HA1085" s="6"/>
      <c r="HB1085" s="6"/>
      <c r="HC1085" s="6"/>
      <c r="HD1085" s="6"/>
      <c r="HE1085" s="6"/>
      <c r="HF1085" s="6"/>
      <c r="HG1085" s="6"/>
      <c r="HH1085" s="6"/>
      <c r="HI1085" s="6"/>
      <c r="HJ1085" s="6"/>
      <c r="HK1085" s="6"/>
      <c r="HL1085" s="6"/>
      <c r="HM1085" s="6"/>
      <c r="HN1085" s="6"/>
      <c r="HO1085" s="6"/>
      <c r="HP1085" s="6"/>
      <c r="HQ1085" s="6"/>
      <c r="HR1085" s="6"/>
      <c r="HS1085" s="6"/>
      <c r="HT1085" s="6"/>
      <c r="HU1085" s="6"/>
      <c r="HV1085" s="6"/>
      <c r="HW1085" s="6"/>
      <c r="HX1085" s="6"/>
      <c r="HY1085" s="6"/>
      <c r="HZ1085" s="6"/>
      <c r="IA1085" s="6"/>
      <c r="IB1085" s="6"/>
      <c r="IC1085" s="6"/>
      <c r="ID1085" s="6"/>
      <c r="IE1085" s="6"/>
      <c r="IF1085" s="6"/>
      <c r="IG1085" s="6"/>
      <c r="IH1085" s="6"/>
      <c r="II1085" s="6"/>
      <c r="IJ1085" s="6"/>
      <c r="IK1085" s="6"/>
      <c r="IL1085" s="6"/>
      <c r="IM1085" s="6"/>
      <c r="IN1085" s="6"/>
      <c r="IO1085" s="6"/>
      <c r="IP1085" s="6"/>
      <c r="IQ1085" s="6"/>
      <c r="IR1085" s="6"/>
      <c r="IS1085" s="6"/>
      <c r="IT1085" s="6"/>
      <c r="IU1085" s="6"/>
      <c r="IV1085" s="6"/>
      <c r="IW1085" s="6"/>
      <c r="IX1085" s="6"/>
      <c r="IY1085" s="6"/>
      <c r="IZ1085" s="6"/>
    </row>
    <row r="1086" spans="1:260" s="5" customFormat="1" x14ac:dyDescent="0.35">
      <c r="A1086" s="32">
        <v>1082</v>
      </c>
      <c r="B1086" s="33">
        <f>ESTUDIANTES!B1086</f>
        <v>0</v>
      </c>
      <c r="C1086" s="33">
        <f>ESTUDIANTES!C1086</f>
        <v>0</v>
      </c>
      <c r="D1086" s="99">
        <f>ESTUDIANTES!D1086</f>
        <v>0</v>
      </c>
      <c r="E1086" s="99"/>
      <c r="F1086" s="99"/>
      <c r="G1086" s="99"/>
      <c r="H1086" s="34">
        <f>ESTUDIANTES!E1086</f>
        <v>0</v>
      </c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  <c r="FS1086" s="6"/>
      <c r="FT1086" s="6"/>
      <c r="FU1086" s="6"/>
      <c r="FV1086" s="6"/>
      <c r="FW1086" s="6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  <c r="GP1086" s="6"/>
      <c r="GQ1086" s="6"/>
      <c r="GR1086" s="6"/>
      <c r="GS1086" s="6"/>
      <c r="GT1086" s="6"/>
      <c r="GU1086" s="6"/>
      <c r="GV1086" s="6"/>
      <c r="GW1086" s="6"/>
      <c r="GX1086" s="6"/>
      <c r="GY1086" s="6"/>
      <c r="GZ1086" s="6"/>
      <c r="HA1086" s="6"/>
      <c r="HB1086" s="6"/>
      <c r="HC1086" s="6"/>
      <c r="HD1086" s="6"/>
      <c r="HE1086" s="6"/>
      <c r="HF1086" s="6"/>
      <c r="HG1086" s="6"/>
      <c r="HH1086" s="6"/>
      <c r="HI1086" s="6"/>
      <c r="HJ1086" s="6"/>
      <c r="HK1086" s="6"/>
      <c r="HL1086" s="6"/>
      <c r="HM1086" s="6"/>
      <c r="HN1086" s="6"/>
      <c r="HO1086" s="6"/>
      <c r="HP1086" s="6"/>
      <c r="HQ1086" s="6"/>
      <c r="HR1086" s="6"/>
      <c r="HS1086" s="6"/>
      <c r="HT1086" s="6"/>
      <c r="HU1086" s="6"/>
      <c r="HV1086" s="6"/>
      <c r="HW1086" s="6"/>
      <c r="HX1086" s="6"/>
      <c r="HY1086" s="6"/>
      <c r="HZ1086" s="6"/>
      <c r="IA1086" s="6"/>
      <c r="IB1086" s="6"/>
      <c r="IC1086" s="6"/>
      <c r="ID1086" s="6"/>
      <c r="IE1086" s="6"/>
      <c r="IF1086" s="6"/>
      <c r="IG1086" s="6"/>
      <c r="IH1086" s="6"/>
      <c r="II1086" s="6"/>
      <c r="IJ1086" s="6"/>
      <c r="IK1086" s="6"/>
      <c r="IL1086" s="6"/>
      <c r="IM1086" s="6"/>
      <c r="IN1086" s="6"/>
      <c r="IO1086" s="6"/>
      <c r="IP1086" s="6"/>
      <c r="IQ1086" s="6"/>
      <c r="IR1086" s="6"/>
      <c r="IS1086" s="6"/>
      <c r="IT1086" s="6"/>
      <c r="IU1086" s="6"/>
      <c r="IV1086" s="6"/>
      <c r="IW1086" s="6"/>
      <c r="IX1086" s="6"/>
      <c r="IY1086" s="6"/>
      <c r="IZ1086" s="6"/>
    </row>
    <row r="1087" spans="1:260" s="5" customFormat="1" x14ac:dyDescent="0.35">
      <c r="A1087" s="32">
        <v>1083</v>
      </c>
      <c r="B1087" s="33">
        <f>ESTUDIANTES!B1087</f>
        <v>0</v>
      </c>
      <c r="C1087" s="33">
        <f>ESTUDIANTES!C1087</f>
        <v>0</v>
      </c>
      <c r="D1087" s="99">
        <f>ESTUDIANTES!D1087</f>
        <v>0</v>
      </c>
      <c r="E1087" s="99"/>
      <c r="F1087" s="99"/>
      <c r="G1087" s="99"/>
      <c r="H1087" s="34">
        <f>ESTUDIANTES!E1087</f>
        <v>0</v>
      </c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  <c r="FS1087" s="6"/>
      <c r="FT1087" s="6"/>
      <c r="FU1087" s="6"/>
      <c r="FV1087" s="6"/>
      <c r="FW1087" s="6"/>
      <c r="FX1087" s="6"/>
      <c r="FY1087" s="6"/>
      <c r="FZ1087" s="6"/>
      <c r="GA1087" s="6"/>
      <c r="GB1087" s="6"/>
      <c r="GC1087" s="6"/>
      <c r="GD1087" s="6"/>
      <c r="GE1087" s="6"/>
      <c r="GF1087" s="6"/>
      <c r="GG1087" s="6"/>
      <c r="GH1087" s="6"/>
      <c r="GI1087" s="6"/>
      <c r="GJ1087" s="6"/>
      <c r="GK1087" s="6"/>
      <c r="GL1087" s="6"/>
      <c r="GM1087" s="6"/>
      <c r="GN1087" s="6"/>
      <c r="GO1087" s="6"/>
      <c r="GP1087" s="6"/>
      <c r="GQ1087" s="6"/>
      <c r="GR1087" s="6"/>
      <c r="GS1087" s="6"/>
      <c r="GT1087" s="6"/>
      <c r="GU1087" s="6"/>
      <c r="GV1087" s="6"/>
      <c r="GW1087" s="6"/>
      <c r="GX1087" s="6"/>
      <c r="GY1087" s="6"/>
      <c r="GZ1087" s="6"/>
      <c r="HA1087" s="6"/>
      <c r="HB1087" s="6"/>
      <c r="HC1087" s="6"/>
      <c r="HD1087" s="6"/>
      <c r="HE1087" s="6"/>
      <c r="HF1087" s="6"/>
      <c r="HG1087" s="6"/>
      <c r="HH1087" s="6"/>
      <c r="HI1087" s="6"/>
      <c r="HJ1087" s="6"/>
      <c r="HK1087" s="6"/>
      <c r="HL1087" s="6"/>
      <c r="HM1087" s="6"/>
      <c r="HN1087" s="6"/>
      <c r="HO1087" s="6"/>
      <c r="HP1087" s="6"/>
      <c r="HQ1087" s="6"/>
      <c r="HR1087" s="6"/>
      <c r="HS1087" s="6"/>
      <c r="HT1087" s="6"/>
      <c r="HU1087" s="6"/>
      <c r="HV1087" s="6"/>
      <c r="HW1087" s="6"/>
      <c r="HX1087" s="6"/>
      <c r="HY1087" s="6"/>
      <c r="HZ1087" s="6"/>
      <c r="IA1087" s="6"/>
      <c r="IB1087" s="6"/>
      <c r="IC1087" s="6"/>
      <c r="ID1087" s="6"/>
      <c r="IE1087" s="6"/>
      <c r="IF1087" s="6"/>
      <c r="IG1087" s="6"/>
      <c r="IH1087" s="6"/>
      <c r="II1087" s="6"/>
      <c r="IJ1087" s="6"/>
      <c r="IK1087" s="6"/>
      <c r="IL1087" s="6"/>
      <c r="IM1087" s="6"/>
      <c r="IN1087" s="6"/>
      <c r="IO1087" s="6"/>
      <c r="IP1087" s="6"/>
      <c r="IQ1087" s="6"/>
      <c r="IR1087" s="6"/>
      <c r="IS1087" s="6"/>
      <c r="IT1087" s="6"/>
      <c r="IU1087" s="6"/>
      <c r="IV1087" s="6"/>
      <c r="IW1087" s="6"/>
      <c r="IX1087" s="6"/>
      <c r="IY1087" s="6"/>
      <c r="IZ1087" s="6"/>
    </row>
    <row r="1088" spans="1:260" s="5" customFormat="1" x14ac:dyDescent="0.35">
      <c r="A1088" s="32">
        <v>1084</v>
      </c>
      <c r="B1088" s="33">
        <f>ESTUDIANTES!B1088</f>
        <v>0</v>
      </c>
      <c r="C1088" s="33">
        <f>ESTUDIANTES!C1088</f>
        <v>0</v>
      </c>
      <c r="D1088" s="99">
        <f>ESTUDIANTES!D1088</f>
        <v>0</v>
      </c>
      <c r="E1088" s="99"/>
      <c r="F1088" s="99"/>
      <c r="G1088" s="99"/>
      <c r="H1088" s="34">
        <f>ESTUDIANTES!E1088</f>
        <v>0</v>
      </c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  <c r="FS1088" s="6"/>
      <c r="FT1088" s="6"/>
      <c r="FU1088" s="6"/>
      <c r="FV1088" s="6"/>
      <c r="FW1088" s="6"/>
      <c r="FX1088" s="6"/>
      <c r="FY1088" s="6"/>
      <c r="FZ1088" s="6"/>
      <c r="GA1088" s="6"/>
      <c r="GB1088" s="6"/>
      <c r="GC1088" s="6"/>
      <c r="GD1088" s="6"/>
      <c r="GE1088" s="6"/>
      <c r="GF1088" s="6"/>
      <c r="GG1088" s="6"/>
      <c r="GH1088" s="6"/>
      <c r="GI1088" s="6"/>
      <c r="GJ1088" s="6"/>
      <c r="GK1088" s="6"/>
      <c r="GL1088" s="6"/>
      <c r="GM1088" s="6"/>
      <c r="GN1088" s="6"/>
      <c r="GO1088" s="6"/>
      <c r="GP1088" s="6"/>
      <c r="GQ1088" s="6"/>
      <c r="GR1088" s="6"/>
      <c r="GS1088" s="6"/>
      <c r="GT1088" s="6"/>
      <c r="GU1088" s="6"/>
      <c r="GV1088" s="6"/>
      <c r="GW1088" s="6"/>
      <c r="GX1088" s="6"/>
      <c r="GY1088" s="6"/>
      <c r="GZ1088" s="6"/>
      <c r="HA1088" s="6"/>
      <c r="HB1088" s="6"/>
      <c r="HC1088" s="6"/>
      <c r="HD1088" s="6"/>
      <c r="HE1088" s="6"/>
      <c r="HF1088" s="6"/>
      <c r="HG1088" s="6"/>
      <c r="HH1088" s="6"/>
      <c r="HI1088" s="6"/>
      <c r="HJ1088" s="6"/>
      <c r="HK1088" s="6"/>
      <c r="HL1088" s="6"/>
      <c r="HM1088" s="6"/>
      <c r="HN1088" s="6"/>
      <c r="HO1088" s="6"/>
      <c r="HP1088" s="6"/>
      <c r="HQ1088" s="6"/>
      <c r="HR1088" s="6"/>
      <c r="HS1088" s="6"/>
      <c r="HT1088" s="6"/>
      <c r="HU1088" s="6"/>
      <c r="HV1088" s="6"/>
      <c r="HW1088" s="6"/>
      <c r="HX1088" s="6"/>
      <c r="HY1088" s="6"/>
      <c r="HZ1088" s="6"/>
      <c r="IA1088" s="6"/>
      <c r="IB1088" s="6"/>
      <c r="IC1088" s="6"/>
      <c r="ID1088" s="6"/>
      <c r="IE1088" s="6"/>
      <c r="IF1088" s="6"/>
      <c r="IG1088" s="6"/>
      <c r="IH1088" s="6"/>
      <c r="II1088" s="6"/>
      <c r="IJ1088" s="6"/>
      <c r="IK1088" s="6"/>
      <c r="IL1088" s="6"/>
      <c r="IM1088" s="6"/>
      <c r="IN1088" s="6"/>
      <c r="IO1088" s="6"/>
      <c r="IP1088" s="6"/>
      <c r="IQ1088" s="6"/>
      <c r="IR1088" s="6"/>
      <c r="IS1088" s="6"/>
      <c r="IT1088" s="6"/>
      <c r="IU1088" s="6"/>
      <c r="IV1088" s="6"/>
      <c r="IW1088" s="6"/>
      <c r="IX1088" s="6"/>
      <c r="IY1088" s="6"/>
      <c r="IZ1088" s="6"/>
    </row>
    <row r="1089" spans="1:260" s="5" customFormat="1" x14ac:dyDescent="0.35">
      <c r="A1089" s="32">
        <v>1085</v>
      </c>
      <c r="B1089" s="33">
        <f>ESTUDIANTES!B1089</f>
        <v>0</v>
      </c>
      <c r="C1089" s="33">
        <f>ESTUDIANTES!C1089</f>
        <v>0</v>
      </c>
      <c r="D1089" s="99">
        <f>ESTUDIANTES!D1089</f>
        <v>0</v>
      </c>
      <c r="E1089" s="99"/>
      <c r="F1089" s="99"/>
      <c r="G1089" s="99"/>
      <c r="H1089" s="34">
        <f>ESTUDIANTES!E1089</f>
        <v>0</v>
      </c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  <c r="FS1089" s="6"/>
      <c r="FT1089" s="6"/>
      <c r="FU1089" s="6"/>
      <c r="FV1089" s="6"/>
      <c r="FW1089" s="6"/>
      <c r="FX1089" s="6"/>
      <c r="FY1089" s="6"/>
      <c r="FZ1089" s="6"/>
      <c r="GA1089" s="6"/>
      <c r="GB1089" s="6"/>
      <c r="GC1089" s="6"/>
      <c r="GD1089" s="6"/>
      <c r="GE1089" s="6"/>
      <c r="GF1089" s="6"/>
      <c r="GG1089" s="6"/>
      <c r="GH1089" s="6"/>
      <c r="GI1089" s="6"/>
      <c r="GJ1089" s="6"/>
      <c r="GK1089" s="6"/>
      <c r="GL1089" s="6"/>
      <c r="GM1089" s="6"/>
      <c r="GN1089" s="6"/>
      <c r="GO1089" s="6"/>
      <c r="GP1089" s="6"/>
      <c r="GQ1089" s="6"/>
      <c r="GR1089" s="6"/>
      <c r="GS1089" s="6"/>
      <c r="GT1089" s="6"/>
      <c r="GU1089" s="6"/>
      <c r="GV1089" s="6"/>
      <c r="GW1089" s="6"/>
      <c r="GX1089" s="6"/>
      <c r="GY1089" s="6"/>
      <c r="GZ1089" s="6"/>
      <c r="HA1089" s="6"/>
      <c r="HB1089" s="6"/>
      <c r="HC1089" s="6"/>
      <c r="HD1089" s="6"/>
      <c r="HE1089" s="6"/>
      <c r="HF1089" s="6"/>
      <c r="HG1089" s="6"/>
      <c r="HH1089" s="6"/>
      <c r="HI1089" s="6"/>
      <c r="HJ1089" s="6"/>
      <c r="HK1089" s="6"/>
      <c r="HL1089" s="6"/>
      <c r="HM1089" s="6"/>
      <c r="HN1089" s="6"/>
      <c r="HO1089" s="6"/>
      <c r="HP1089" s="6"/>
      <c r="HQ1089" s="6"/>
      <c r="HR1089" s="6"/>
      <c r="HS1089" s="6"/>
      <c r="HT1089" s="6"/>
      <c r="HU1089" s="6"/>
      <c r="HV1089" s="6"/>
      <c r="HW1089" s="6"/>
      <c r="HX1089" s="6"/>
      <c r="HY1089" s="6"/>
      <c r="HZ1089" s="6"/>
      <c r="IA1089" s="6"/>
      <c r="IB1089" s="6"/>
      <c r="IC1089" s="6"/>
      <c r="ID1089" s="6"/>
      <c r="IE1089" s="6"/>
      <c r="IF1089" s="6"/>
      <c r="IG1089" s="6"/>
      <c r="IH1089" s="6"/>
      <c r="II1089" s="6"/>
      <c r="IJ1089" s="6"/>
      <c r="IK1089" s="6"/>
      <c r="IL1089" s="6"/>
      <c r="IM1089" s="6"/>
      <c r="IN1089" s="6"/>
      <c r="IO1089" s="6"/>
      <c r="IP1089" s="6"/>
      <c r="IQ1089" s="6"/>
      <c r="IR1089" s="6"/>
      <c r="IS1089" s="6"/>
      <c r="IT1089" s="6"/>
      <c r="IU1089" s="6"/>
      <c r="IV1089" s="6"/>
      <c r="IW1089" s="6"/>
      <c r="IX1089" s="6"/>
      <c r="IY1089" s="6"/>
      <c r="IZ1089" s="6"/>
    </row>
    <row r="1090" spans="1:260" s="5" customFormat="1" x14ac:dyDescent="0.35">
      <c r="A1090" s="32">
        <v>1086</v>
      </c>
      <c r="B1090" s="33">
        <f>ESTUDIANTES!B1090</f>
        <v>0</v>
      </c>
      <c r="C1090" s="33">
        <f>ESTUDIANTES!C1090</f>
        <v>0</v>
      </c>
      <c r="D1090" s="99">
        <f>ESTUDIANTES!D1090</f>
        <v>0</v>
      </c>
      <c r="E1090" s="99"/>
      <c r="F1090" s="99"/>
      <c r="G1090" s="99"/>
      <c r="H1090" s="34">
        <f>ESTUDIANTES!E1090</f>
        <v>0</v>
      </c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  <c r="FS1090" s="6"/>
      <c r="FT1090" s="6"/>
      <c r="FU1090" s="6"/>
      <c r="FV1090" s="6"/>
      <c r="FW1090" s="6"/>
      <c r="FX1090" s="6"/>
      <c r="FY1090" s="6"/>
      <c r="FZ1090" s="6"/>
      <c r="GA1090" s="6"/>
      <c r="GB1090" s="6"/>
      <c r="GC1090" s="6"/>
      <c r="GD1090" s="6"/>
      <c r="GE1090" s="6"/>
      <c r="GF1090" s="6"/>
      <c r="GG1090" s="6"/>
      <c r="GH1090" s="6"/>
      <c r="GI1090" s="6"/>
      <c r="GJ1090" s="6"/>
      <c r="GK1090" s="6"/>
      <c r="GL1090" s="6"/>
      <c r="GM1090" s="6"/>
      <c r="GN1090" s="6"/>
      <c r="GO1090" s="6"/>
      <c r="GP1090" s="6"/>
      <c r="GQ1090" s="6"/>
      <c r="GR1090" s="6"/>
      <c r="GS1090" s="6"/>
      <c r="GT1090" s="6"/>
      <c r="GU1090" s="6"/>
      <c r="GV1090" s="6"/>
      <c r="GW1090" s="6"/>
      <c r="GX1090" s="6"/>
      <c r="GY1090" s="6"/>
      <c r="GZ1090" s="6"/>
      <c r="HA1090" s="6"/>
      <c r="HB1090" s="6"/>
      <c r="HC1090" s="6"/>
      <c r="HD1090" s="6"/>
      <c r="HE1090" s="6"/>
      <c r="HF1090" s="6"/>
      <c r="HG1090" s="6"/>
      <c r="HH1090" s="6"/>
      <c r="HI1090" s="6"/>
      <c r="HJ1090" s="6"/>
      <c r="HK1090" s="6"/>
      <c r="HL1090" s="6"/>
      <c r="HM1090" s="6"/>
      <c r="HN1090" s="6"/>
      <c r="HO1090" s="6"/>
      <c r="HP1090" s="6"/>
      <c r="HQ1090" s="6"/>
      <c r="HR1090" s="6"/>
      <c r="HS1090" s="6"/>
      <c r="HT1090" s="6"/>
      <c r="HU1090" s="6"/>
      <c r="HV1090" s="6"/>
      <c r="HW1090" s="6"/>
      <c r="HX1090" s="6"/>
      <c r="HY1090" s="6"/>
      <c r="HZ1090" s="6"/>
      <c r="IA1090" s="6"/>
      <c r="IB1090" s="6"/>
      <c r="IC1090" s="6"/>
      <c r="ID1090" s="6"/>
      <c r="IE1090" s="6"/>
      <c r="IF1090" s="6"/>
      <c r="IG1090" s="6"/>
      <c r="IH1090" s="6"/>
      <c r="II1090" s="6"/>
      <c r="IJ1090" s="6"/>
      <c r="IK1090" s="6"/>
      <c r="IL1090" s="6"/>
      <c r="IM1090" s="6"/>
      <c r="IN1090" s="6"/>
      <c r="IO1090" s="6"/>
      <c r="IP1090" s="6"/>
      <c r="IQ1090" s="6"/>
      <c r="IR1090" s="6"/>
      <c r="IS1090" s="6"/>
      <c r="IT1090" s="6"/>
      <c r="IU1090" s="6"/>
      <c r="IV1090" s="6"/>
      <c r="IW1090" s="6"/>
      <c r="IX1090" s="6"/>
      <c r="IY1090" s="6"/>
      <c r="IZ1090" s="6"/>
    </row>
    <row r="1091" spans="1:260" s="5" customFormat="1" x14ac:dyDescent="0.35">
      <c r="A1091" s="32">
        <v>1087</v>
      </c>
      <c r="B1091" s="33">
        <f>ESTUDIANTES!B1091</f>
        <v>0</v>
      </c>
      <c r="C1091" s="33">
        <f>ESTUDIANTES!C1091</f>
        <v>0</v>
      </c>
      <c r="D1091" s="99">
        <f>ESTUDIANTES!D1091</f>
        <v>0</v>
      </c>
      <c r="E1091" s="99"/>
      <c r="F1091" s="99"/>
      <c r="G1091" s="99"/>
      <c r="H1091" s="34">
        <f>ESTUDIANTES!E1091</f>
        <v>0</v>
      </c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  <c r="FS1091" s="6"/>
      <c r="FT1091" s="6"/>
      <c r="FU1091" s="6"/>
      <c r="FV1091" s="6"/>
      <c r="FW1091" s="6"/>
      <c r="FX1091" s="6"/>
      <c r="FY1091" s="6"/>
      <c r="FZ1091" s="6"/>
      <c r="GA1091" s="6"/>
      <c r="GB1091" s="6"/>
      <c r="GC1091" s="6"/>
      <c r="GD1091" s="6"/>
      <c r="GE1091" s="6"/>
      <c r="GF1091" s="6"/>
      <c r="GG1091" s="6"/>
      <c r="GH1091" s="6"/>
      <c r="GI1091" s="6"/>
      <c r="GJ1091" s="6"/>
      <c r="GK1091" s="6"/>
      <c r="GL1091" s="6"/>
      <c r="GM1091" s="6"/>
      <c r="GN1091" s="6"/>
      <c r="GO1091" s="6"/>
      <c r="GP1091" s="6"/>
      <c r="GQ1091" s="6"/>
      <c r="GR1091" s="6"/>
      <c r="GS1091" s="6"/>
      <c r="GT1091" s="6"/>
      <c r="GU1091" s="6"/>
      <c r="GV1091" s="6"/>
      <c r="GW1091" s="6"/>
      <c r="GX1091" s="6"/>
      <c r="GY1091" s="6"/>
      <c r="GZ1091" s="6"/>
      <c r="HA1091" s="6"/>
      <c r="HB1091" s="6"/>
      <c r="HC1091" s="6"/>
      <c r="HD1091" s="6"/>
      <c r="HE1091" s="6"/>
      <c r="HF1091" s="6"/>
      <c r="HG1091" s="6"/>
      <c r="HH1091" s="6"/>
      <c r="HI1091" s="6"/>
      <c r="HJ1091" s="6"/>
      <c r="HK1091" s="6"/>
      <c r="HL1091" s="6"/>
      <c r="HM1091" s="6"/>
      <c r="HN1091" s="6"/>
      <c r="HO1091" s="6"/>
      <c r="HP1091" s="6"/>
      <c r="HQ1091" s="6"/>
      <c r="HR1091" s="6"/>
      <c r="HS1091" s="6"/>
      <c r="HT1091" s="6"/>
      <c r="HU1091" s="6"/>
      <c r="HV1091" s="6"/>
      <c r="HW1091" s="6"/>
      <c r="HX1091" s="6"/>
      <c r="HY1091" s="6"/>
      <c r="HZ1091" s="6"/>
      <c r="IA1091" s="6"/>
      <c r="IB1091" s="6"/>
      <c r="IC1091" s="6"/>
      <c r="ID1091" s="6"/>
      <c r="IE1091" s="6"/>
      <c r="IF1091" s="6"/>
      <c r="IG1091" s="6"/>
      <c r="IH1091" s="6"/>
      <c r="II1091" s="6"/>
      <c r="IJ1091" s="6"/>
      <c r="IK1091" s="6"/>
      <c r="IL1091" s="6"/>
      <c r="IM1091" s="6"/>
      <c r="IN1091" s="6"/>
      <c r="IO1091" s="6"/>
      <c r="IP1091" s="6"/>
      <c r="IQ1091" s="6"/>
      <c r="IR1091" s="6"/>
      <c r="IS1091" s="6"/>
      <c r="IT1091" s="6"/>
      <c r="IU1091" s="6"/>
      <c r="IV1091" s="6"/>
      <c r="IW1091" s="6"/>
      <c r="IX1091" s="6"/>
      <c r="IY1091" s="6"/>
      <c r="IZ1091" s="6"/>
    </row>
    <row r="1092" spans="1:260" s="5" customFormat="1" x14ac:dyDescent="0.35">
      <c r="A1092" s="32">
        <v>1088</v>
      </c>
      <c r="B1092" s="33">
        <f>ESTUDIANTES!B1092</f>
        <v>0</v>
      </c>
      <c r="C1092" s="33">
        <f>ESTUDIANTES!C1092</f>
        <v>0</v>
      </c>
      <c r="D1092" s="99">
        <f>ESTUDIANTES!D1092</f>
        <v>0</v>
      </c>
      <c r="E1092" s="99"/>
      <c r="F1092" s="99"/>
      <c r="G1092" s="99"/>
      <c r="H1092" s="34">
        <f>ESTUDIANTES!E1092</f>
        <v>0</v>
      </c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  <c r="FS1092" s="6"/>
      <c r="FT1092" s="6"/>
      <c r="FU1092" s="6"/>
      <c r="FV1092" s="6"/>
      <c r="FW1092" s="6"/>
      <c r="FX1092" s="6"/>
      <c r="FY1092" s="6"/>
      <c r="FZ1092" s="6"/>
      <c r="GA1092" s="6"/>
      <c r="GB1092" s="6"/>
      <c r="GC1092" s="6"/>
      <c r="GD1092" s="6"/>
      <c r="GE1092" s="6"/>
      <c r="GF1092" s="6"/>
      <c r="GG1092" s="6"/>
      <c r="GH1092" s="6"/>
      <c r="GI1092" s="6"/>
      <c r="GJ1092" s="6"/>
      <c r="GK1092" s="6"/>
      <c r="GL1092" s="6"/>
      <c r="GM1092" s="6"/>
      <c r="GN1092" s="6"/>
      <c r="GO1092" s="6"/>
      <c r="GP1092" s="6"/>
      <c r="GQ1092" s="6"/>
      <c r="GR1092" s="6"/>
      <c r="GS1092" s="6"/>
      <c r="GT1092" s="6"/>
      <c r="GU1092" s="6"/>
      <c r="GV1092" s="6"/>
      <c r="GW1092" s="6"/>
      <c r="GX1092" s="6"/>
      <c r="GY1092" s="6"/>
      <c r="GZ1092" s="6"/>
      <c r="HA1092" s="6"/>
      <c r="HB1092" s="6"/>
      <c r="HC1092" s="6"/>
      <c r="HD1092" s="6"/>
      <c r="HE1092" s="6"/>
      <c r="HF1092" s="6"/>
      <c r="HG1092" s="6"/>
      <c r="HH1092" s="6"/>
      <c r="HI1092" s="6"/>
      <c r="HJ1092" s="6"/>
      <c r="HK1092" s="6"/>
      <c r="HL1092" s="6"/>
      <c r="HM1092" s="6"/>
      <c r="HN1092" s="6"/>
      <c r="HO1092" s="6"/>
      <c r="HP1092" s="6"/>
      <c r="HQ1092" s="6"/>
      <c r="HR1092" s="6"/>
      <c r="HS1092" s="6"/>
      <c r="HT1092" s="6"/>
      <c r="HU1092" s="6"/>
      <c r="HV1092" s="6"/>
      <c r="HW1092" s="6"/>
      <c r="HX1092" s="6"/>
      <c r="HY1092" s="6"/>
      <c r="HZ1092" s="6"/>
      <c r="IA1092" s="6"/>
      <c r="IB1092" s="6"/>
      <c r="IC1092" s="6"/>
      <c r="ID1092" s="6"/>
      <c r="IE1092" s="6"/>
      <c r="IF1092" s="6"/>
      <c r="IG1092" s="6"/>
      <c r="IH1092" s="6"/>
      <c r="II1092" s="6"/>
      <c r="IJ1092" s="6"/>
      <c r="IK1092" s="6"/>
      <c r="IL1092" s="6"/>
      <c r="IM1092" s="6"/>
      <c r="IN1092" s="6"/>
      <c r="IO1092" s="6"/>
      <c r="IP1092" s="6"/>
      <c r="IQ1092" s="6"/>
      <c r="IR1092" s="6"/>
      <c r="IS1092" s="6"/>
      <c r="IT1092" s="6"/>
      <c r="IU1092" s="6"/>
      <c r="IV1092" s="6"/>
      <c r="IW1092" s="6"/>
      <c r="IX1092" s="6"/>
      <c r="IY1092" s="6"/>
      <c r="IZ1092" s="6"/>
    </row>
    <row r="1093" spans="1:260" s="5" customFormat="1" x14ac:dyDescent="0.35">
      <c r="A1093" s="32">
        <v>1089</v>
      </c>
      <c r="B1093" s="33">
        <f>ESTUDIANTES!B1093</f>
        <v>0</v>
      </c>
      <c r="C1093" s="33">
        <f>ESTUDIANTES!C1093</f>
        <v>0</v>
      </c>
      <c r="D1093" s="99">
        <f>ESTUDIANTES!D1093</f>
        <v>0</v>
      </c>
      <c r="E1093" s="99"/>
      <c r="F1093" s="99"/>
      <c r="G1093" s="99"/>
      <c r="H1093" s="34">
        <f>ESTUDIANTES!E1093</f>
        <v>0</v>
      </c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  <c r="FS1093" s="6"/>
      <c r="FT1093" s="6"/>
      <c r="FU1093" s="6"/>
      <c r="FV1093" s="6"/>
      <c r="FW1093" s="6"/>
      <c r="FX1093" s="6"/>
      <c r="FY1093" s="6"/>
      <c r="FZ1093" s="6"/>
      <c r="GA1093" s="6"/>
      <c r="GB1093" s="6"/>
      <c r="GC1093" s="6"/>
      <c r="GD1093" s="6"/>
      <c r="GE1093" s="6"/>
      <c r="GF1093" s="6"/>
      <c r="GG1093" s="6"/>
      <c r="GH1093" s="6"/>
      <c r="GI1093" s="6"/>
      <c r="GJ1093" s="6"/>
      <c r="GK1093" s="6"/>
      <c r="GL1093" s="6"/>
      <c r="GM1093" s="6"/>
      <c r="GN1093" s="6"/>
      <c r="GO1093" s="6"/>
      <c r="GP1093" s="6"/>
      <c r="GQ1093" s="6"/>
      <c r="GR1093" s="6"/>
      <c r="GS1093" s="6"/>
      <c r="GT1093" s="6"/>
      <c r="GU1093" s="6"/>
      <c r="GV1093" s="6"/>
      <c r="GW1093" s="6"/>
      <c r="GX1093" s="6"/>
      <c r="GY1093" s="6"/>
      <c r="GZ1093" s="6"/>
      <c r="HA1093" s="6"/>
      <c r="HB1093" s="6"/>
      <c r="HC1093" s="6"/>
      <c r="HD1093" s="6"/>
      <c r="HE1093" s="6"/>
      <c r="HF1093" s="6"/>
      <c r="HG1093" s="6"/>
      <c r="HH1093" s="6"/>
      <c r="HI1093" s="6"/>
      <c r="HJ1093" s="6"/>
      <c r="HK1093" s="6"/>
      <c r="HL1093" s="6"/>
      <c r="HM1093" s="6"/>
      <c r="HN1093" s="6"/>
      <c r="HO1093" s="6"/>
      <c r="HP1093" s="6"/>
      <c r="HQ1093" s="6"/>
      <c r="HR1093" s="6"/>
      <c r="HS1093" s="6"/>
      <c r="HT1093" s="6"/>
      <c r="HU1093" s="6"/>
      <c r="HV1093" s="6"/>
      <c r="HW1093" s="6"/>
      <c r="HX1093" s="6"/>
      <c r="HY1093" s="6"/>
      <c r="HZ1093" s="6"/>
      <c r="IA1093" s="6"/>
      <c r="IB1093" s="6"/>
      <c r="IC1093" s="6"/>
      <c r="ID1093" s="6"/>
      <c r="IE1093" s="6"/>
      <c r="IF1093" s="6"/>
      <c r="IG1093" s="6"/>
      <c r="IH1093" s="6"/>
      <c r="II1093" s="6"/>
      <c r="IJ1093" s="6"/>
      <c r="IK1093" s="6"/>
      <c r="IL1093" s="6"/>
      <c r="IM1093" s="6"/>
      <c r="IN1093" s="6"/>
      <c r="IO1093" s="6"/>
      <c r="IP1093" s="6"/>
      <c r="IQ1093" s="6"/>
      <c r="IR1093" s="6"/>
      <c r="IS1093" s="6"/>
      <c r="IT1093" s="6"/>
      <c r="IU1093" s="6"/>
      <c r="IV1093" s="6"/>
      <c r="IW1093" s="6"/>
      <c r="IX1093" s="6"/>
      <c r="IY1093" s="6"/>
      <c r="IZ1093" s="6"/>
    </row>
    <row r="1094" spans="1:260" s="5" customFormat="1" x14ac:dyDescent="0.35">
      <c r="A1094" s="32">
        <v>1090</v>
      </c>
      <c r="B1094" s="33">
        <f>ESTUDIANTES!B1094</f>
        <v>0</v>
      </c>
      <c r="C1094" s="33">
        <f>ESTUDIANTES!C1094</f>
        <v>0</v>
      </c>
      <c r="D1094" s="99">
        <f>ESTUDIANTES!D1094</f>
        <v>0</v>
      </c>
      <c r="E1094" s="99"/>
      <c r="F1094" s="99"/>
      <c r="G1094" s="99"/>
      <c r="H1094" s="34">
        <f>ESTUDIANTES!E1094</f>
        <v>0</v>
      </c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  <c r="FS1094" s="6"/>
      <c r="FT1094" s="6"/>
      <c r="FU1094" s="6"/>
      <c r="FV1094" s="6"/>
      <c r="FW1094" s="6"/>
      <c r="FX1094" s="6"/>
      <c r="FY1094" s="6"/>
      <c r="FZ1094" s="6"/>
      <c r="GA1094" s="6"/>
      <c r="GB1094" s="6"/>
      <c r="GC1094" s="6"/>
      <c r="GD1094" s="6"/>
      <c r="GE1094" s="6"/>
      <c r="GF1094" s="6"/>
      <c r="GG1094" s="6"/>
      <c r="GH1094" s="6"/>
      <c r="GI1094" s="6"/>
      <c r="GJ1094" s="6"/>
      <c r="GK1094" s="6"/>
      <c r="GL1094" s="6"/>
      <c r="GM1094" s="6"/>
      <c r="GN1094" s="6"/>
      <c r="GO1094" s="6"/>
      <c r="GP1094" s="6"/>
      <c r="GQ1094" s="6"/>
      <c r="GR1094" s="6"/>
      <c r="GS1094" s="6"/>
      <c r="GT1094" s="6"/>
      <c r="GU1094" s="6"/>
      <c r="GV1094" s="6"/>
      <c r="GW1094" s="6"/>
      <c r="GX1094" s="6"/>
      <c r="GY1094" s="6"/>
      <c r="GZ1094" s="6"/>
      <c r="HA1094" s="6"/>
      <c r="HB1094" s="6"/>
      <c r="HC1094" s="6"/>
      <c r="HD1094" s="6"/>
      <c r="HE1094" s="6"/>
      <c r="HF1094" s="6"/>
      <c r="HG1094" s="6"/>
      <c r="HH1094" s="6"/>
      <c r="HI1094" s="6"/>
      <c r="HJ1094" s="6"/>
      <c r="HK1094" s="6"/>
      <c r="HL1094" s="6"/>
      <c r="HM1094" s="6"/>
      <c r="HN1094" s="6"/>
      <c r="HO1094" s="6"/>
      <c r="HP1094" s="6"/>
      <c r="HQ1094" s="6"/>
      <c r="HR1094" s="6"/>
      <c r="HS1094" s="6"/>
      <c r="HT1094" s="6"/>
      <c r="HU1094" s="6"/>
      <c r="HV1094" s="6"/>
      <c r="HW1094" s="6"/>
      <c r="HX1094" s="6"/>
      <c r="HY1094" s="6"/>
      <c r="HZ1094" s="6"/>
      <c r="IA1094" s="6"/>
      <c r="IB1094" s="6"/>
      <c r="IC1094" s="6"/>
      <c r="ID1094" s="6"/>
      <c r="IE1094" s="6"/>
      <c r="IF1094" s="6"/>
      <c r="IG1094" s="6"/>
      <c r="IH1094" s="6"/>
      <c r="II1094" s="6"/>
      <c r="IJ1094" s="6"/>
      <c r="IK1094" s="6"/>
      <c r="IL1094" s="6"/>
      <c r="IM1094" s="6"/>
      <c r="IN1094" s="6"/>
      <c r="IO1094" s="6"/>
      <c r="IP1094" s="6"/>
      <c r="IQ1094" s="6"/>
      <c r="IR1094" s="6"/>
      <c r="IS1094" s="6"/>
      <c r="IT1094" s="6"/>
      <c r="IU1094" s="6"/>
      <c r="IV1094" s="6"/>
      <c r="IW1094" s="6"/>
      <c r="IX1094" s="6"/>
      <c r="IY1094" s="6"/>
      <c r="IZ1094" s="6"/>
    </row>
    <row r="1095" spans="1:260" s="5" customFormat="1" x14ac:dyDescent="0.35">
      <c r="A1095" s="32">
        <v>1091</v>
      </c>
      <c r="B1095" s="33">
        <f>ESTUDIANTES!B1095</f>
        <v>0</v>
      </c>
      <c r="C1095" s="33">
        <f>ESTUDIANTES!C1095</f>
        <v>0</v>
      </c>
      <c r="D1095" s="99">
        <f>ESTUDIANTES!D1095</f>
        <v>0</v>
      </c>
      <c r="E1095" s="99"/>
      <c r="F1095" s="99"/>
      <c r="G1095" s="99"/>
      <c r="H1095" s="34">
        <f>ESTUDIANTES!E1095</f>
        <v>0</v>
      </c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  <c r="FS1095" s="6"/>
      <c r="FT1095" s="6"/>
      <c r="FU1095" s="6"/>
      <c r="FV1095" s="6"/>
      <c r="FW1095" s="6"/>
      <c r="FX1095" s="6"/>
      <c r="FY1095" s="6"/>
      <c r="FZ1095" s="6"/>
      <c r="GA1095" s="6"/>
      <c r="GB1095" s="6"/>
      <c r="GC1095" s="6"/>
      <c r="GD1095" s="6"/>
      <c r="GE1095" s="6"/>
      <c r="GF1095" s="6"/>
      <c r="GG1095" s="6"/>
      <c r="GH1095" s="6"/>
      <c r="GI1095" s="6"/>
      <c r="GJ1095" s="6"/>
      <c r="GK1095" s="6"/>
      <c r="GL1095" s="6"/>
      <c r="GM1095" s="6"/>
      <c r="GN1095" s="6"/>
      <c r="GO1095" s="6"/>
      <c r="GP1095" s="6"/>
      <c r="GQ1095" s="6"/>
      <c r="GR1095" s="6"/>
      <c r="GS1095" s="6"/>
      <c r="GT1095" s="6"/>
      <c r="GU1095" s="6"/>
      <c r="GV1095" s="6"/>
      <c r="GW1095" s="6"/>
      <c r="GX1095" s="6"/>
      <c r="GY1095" s="6"/>
      <c r="GZ1095" s="6"/>
      <c r="HA1095" s="6"/>
      <c r="HB1095" s="6"/>
      <c r="HC1095" s="6"/>
      <c r="HD1095" s="6"/>
      <c r="HE1095" s="6"/>
      <c r="HF1095" s="6"/>
      <c r="HG1095" s="6"/>
      <c r="HH1095" s="6"/>
      <c r="HI1095" s="6"/>
      <c r="HJ1095" s="6"/>
      <c r="HK1095" s="6"/>
      <c r="HL1095" s="6"/>
      <c r="HM1095" s="6"/>
      <c r="HN1095" s="6"/>
      <c r="HO1095" s="6"/>
      <c r="HP1095" s="6"/>
      <c r="HQ1095" s="6"/>
      <c r="HR1095" s="6"/>
      <c r="HS1095" s="6"/>
      <c r="HT1095" s="6"/>
      <c r="HU1095" s="6"/>
      <c r="HV1095" s="6"/>
      <c r="HW1095" s="6"/>
      <c r="HX1095" s="6"/>
      <c r="HY1095" s="6"/>
      <c r="HZ1095" s="6"/>
      <c r="IA1095" s="6"/>
      <c r="IB1095" s="6"/>
      <c r="IC1095" s="6"/>
      <c r="ID1095" s="6"/>
      <c r="IE1095" s="6"/>
      <c r="IF1095" s="6"/>
      <c r="IG1095" s="6"/>
      <c r="IH1095" s="6"/>
      <c r="II1095" s="6"/>
      <c r="IJ1095" s="6"/>
      <c r="IK1095" s="6"/>
      <c r="IL1095" s="6"/>
      <c r="IM1095" s="6"/>
      <c r="IN1095" s="6"/>
      <c r="IO1095" s="6"/>
      <c r="IP1095" s="6"/>
      <c r="IQ1095" s="6"/>
      <c r="IR1095" s="6"/>
      <c r="IS1095" s="6"/>
      <c r="IT1095" s="6"/>
      <c r="IU1095" s="6"/>
      <c r="IV1095" s="6"/>
      <c r="IW1095" s="6"/>
      <c r="IX1095" s="6"/>
      <c r="IY1095" s="6"/>
      <c r="IZ1095" s="6"/>
    </row>
    <row r="1096" spans="1:260" s="5" customFormat="1" x14ac:dyDescent="0.35">
      <c r="A1096" s="32">
        <v>1092</v>
      </c>
      <c r="B1096" s="33">
        <f>ESTUDIANTES!B1096</f>
        <v>0</v>
      </c>
      <c r="C1096" s="33">
        <f>ESTUDIANTES!C1096</f>
        <v>0</v>
      </c>
      <c r="D1096" s="99">
        <f>ESTUDIANTES!D1096</f>
        <v>0</v>
      </c>
      <c r="E1096" s="99"/>
      <c r="F1096" s="99"/>
      <c r="G1096" s="99"/>
      <c r="H1096" s="34">
        <f>ESTUDIANTES!E1096</f>
        <v>0</v>
      </c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  <c r="FS1096" s="6"/>
      <c r="FT1096" s="6"/>
      <c r="FU1096" s="6"/>
      <c r="FV1096" s="6"/>
      <c r="FW1096" s="6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  <c r="GP1096" s="6"/>
      <c r="GQ1096" s="6"/>
      <c r="GR1096" s="6"/>
      <c r="GS1096" s="6"/>
      <c r="GT1096" s="6"/>
      <c r="GU1096" s="6"/>
      <c r="GV1096" s="6"/>
      <c r="GW1096" s="6"/>
      <c r="GX1096" s="6"/>
      <c r="GY1096" s="6"/>
      <c r="GZ1096" s="6"/>
      <c r="HA1096" s="6"/>
      <c r="HB1096" s="6"/>
      <c r="HC1096" s="6"/>
      <c r="HD1096" s="6"/>
      <c r="HE1096" s="6"/>
      <c r="HF1096" s="6"/>
      <c r="HG1096" s="6"/>
      <c r="HH1096" s="6"/>
      <c r="HI1096" s="6"/>
      <c r="HJ1096" s="6"/>
      <c r="HK1096" s="6"/>
      <c r="HL1096" s="6"/>
      <c r="HM1096" s="6"/>
      <c r="HN1096" s="6"/>
      <c r="HO1096" s="6"/>
      <c r="HP1096" s="6"/>
      <c r="HQ1096" s="6"/>
      <c r="HR1096" s="6"/>
      <c r="HS1096" s="6"/>
      <c r="HT1096" s="6"/>
      <c r="HU1096" s="6"/>
      <c r="HV1096" s="6"/>
      <c r="HW1096" s="6"/>
      <c r="HX1096" s="6"/>
      <c r="HY1096" s="6"/>
      <c r="HZ1096" s="6"/>
      <c r="IA1096" s="6"/>
      <c r="IB1096" s="6"/>
      <c r="IC1096" s="6"/>
      <c r="ID1096" s="6"/>
      <c r="IE1096" s="6"/>
      <c r="IF1096" s="6"/>
      <c r="IG1096" s="6"/>
      <c r="IH1096" s="6"/>
      <c r="II1096" s="6"/>
      <c r="IJ1096" s="6"/>
      <c r="IK1096" s="6"/>
      <c r="IL1096" s="6"/>
      <c r="IM1096" s="6"/>
      <c r="IN1096" s="6"/>
      <c r="IO1096" s="6"/>
      <c r="IP1096" s="6"/>
      <c r="IQ1096" s="6"/>
      <c r="IR1096" s="6"/>
      <c r="IS1096" s="6"/>
      <c r="IT1096" s="6"/>
      <c r="IU1096" s="6"/>
      <c r="IV1096" s="6"/>
      <c r="IW1096" s="6"/>
      <c r="IX1096" s="6"/>
      <c r="IY1096" s="6"/>
      <c r="IZ1096" s="6"/>
    </row>
    <row r="1097" spans="1:260" s="5" customFormat="1" x14ac:dyDescent="0.35">
      <c r="A1097" s="32">
        <v>1093</v>
      </c>
      <c r="B1097" s="33">
        <f>ESTUDIANTES!B1097</f>
        <v>0</v>
      </c>
      <c r="C1097" s="33">
        <f>ESTUDIANTES!C1097</f>
        <v>0</v>
      </c>
      <c r="D1097" s="99">
        <f>ESTUDIANTES!D1097</f>
        <v>0</v>
      </c>
      <c r="E1097" s="99"/>
      <c r="F1097" s="99"/>
      <c r="G1097" s="99"/>
      <c r="H1097" s="34">
        <f>ESTUDIANTES!E1097</f>
        <v>0</v>
      </c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  <c r="FS1097" s="6"/>
      <c r="FT1097" s="6"/>
      <c r="FU1097" s="6"/>
      <c r="FV1097" s="6"/>
      <c r="FW1097" s="6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  <c r="GW1097" s="6"/>
      <c r="GX1097" s="6"/>
      <c r="GY1097" s="6"/>
      <c r="GZ1097" s="6"/>
      <c r="HA1097" s="6"/>
      <c r="HB1097" s="6"/>
      <c r="HC1097" s="6"/>
      <c r="HD1097" s="6"/>
      <c r="HE1097" s="6"/>
      <c r="HF1097" s="6"/>
      <c r="HG1097" s="6"/>
      <c r="HH1097" s="6"/>
      <c r="HI1097" s="6"/>
      <c r="HJ1097" s="6"/>
      <c r="HK1097" s="6"/>
      <c r="HL1097" s="6"/>
      <c r="HM1097" s="6"/>
      <c r="HN1097" s="6"/>
      <c r="HO1097" s="6"/>
      <c r="HP1097" s="6"/>
      <c r="HQ1097" s="6"/>
      <c r="HR1097" s="6"/>
      <c r="HS1097" s="6"/>
      <c r="HT1097" s="6"/>
      <c r="HU1097" s="6"/>
      <c r="HV1097" s="6"/>
      <c r="HW1097" s="6"/>
      <c r="HX1097" s="6"/>
      <c r="HY1097" s="6"/>
      <c r="HZ1097" s="6"/>
      <c r="IA1097" s="6"/>
      <c r="IB1097" s="6"/>
      <c r="IC1097" s="6"/>
      <c r="ID1097" s="6"/>
      <c r="IE1097" s="6"/>
      <c r="IF1097" s="6"/>
      <c r="IG1097" s="6"/>
      <c r="IH1097" s="6"/>
      <c r="II1097" s="6"/>
      <c r="IJ1097" s="6"/>
      <c r="IK1097" s="6"/>
      <c r="IL1097" s="6"/>
      <c r="IM1097" s="6"/>
      <c r="IN1097" s="6"/>
      <c r="IO1097" s="6"/>
      <c r="IP1097" s="6"/>
      <c r="IQ1097" s="6"/>
      <c r="IR1097" s="6"/>
      <c r="IS1097" s="6"/>
      <c r="IT1097" s="6"/>
      <c r="IU1097" s="6"/>
      <c r="IV1097" s="6"/>
      <c r="IW1097" s="6"/>
      <c r="IX1097" s="6"/>
      <c r="IY1097" s="6"/>
      <c r="IZ1097" s="6"/>
    </row>
    <row r="1098" spans="1:260" s="5" customFormat="1" x14ac:dyDescent="0.35">
      <c r="A1098" s="32">
        <v>1094</v>
      </c>
      <c r="B1098" s="33">
        <f>ESTUDIANTES!B1098</f>
        <v>0</v>
      </c>
      <c r="C1098" s="33">
        <f>ESTUDIANTES!C1098</f>
        <v>0</v>
      </c>
      <c r="D1098" s="99">
        <f>ESTUDIANTES!D1098</f>
        <v>0</v>
      </c>
      <c r="E1098" s="99"/>
      <c r="F1098" s="99"/>
      <c r="G1098" s="99"/>
      <c r="H1098" s="34">
        <f>ESTUDIANTES!E1098</f>
        <v>0</v>
      </c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  <c r="FS1098" s="6"/>
      <c r="FT1098" s="6"/>
      <c r="FU1098" s="6"/>
      <c r="FV1098" s="6"/>
      <c r="FW1098" s="6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  <c r="GP1098" s="6"/>
      <c r="GQ1098" s="6"/>
      <c r="GR1098" s="6"/>
      <c r="GS1098" s="6"/>
      <c r="GT1098" s="6"/>
      <c r="GU1098" s="6"/>
      <c r="GV1098" s="6"/>
      <c r="GW1098" s="6"/>
      <c r="GX1098" s="6"/>
      <c r="GY1098" s="6"/>
      <c r="GZ1098" s="6"/>
      <c r="HA1098" s="6"/>
      <c r="HB1098" s="6"/>
      <c r="HC1098" s="6"/>
      <c r="HD1098" s="6"/>
      <c r="HE1098" s="6"/>
      <c r="HF1098" s="6"/>
      <c r="HG1098" s="6"/>
      <c r="HH1098" s="6"/>
      <c r="HI1098" s="6"/>
      <c r="HJ1098" s="6"/>
      <c r="HK1098" s="6"/>
      <c r="HL1098" s="6"/>
      <c r="HM1098" s="6"/>
      <c r="HN1098" s="6"/>
      <c r="HO1098" s="6"/>
      <c r="HP1098" s="6"/>
      <c r="HQ1098" s="6"/>
      <c r="HR1098" s="6"/>
      <c r="HS1098" s="6"/>
      <c r="HT1098" s="6"/>
      <c r="HU1098" s="6"/>
      <c r="HV1098" s="6"/>
      <c r="HW1098" s="6"/>
      <c r="HX1098" s="6"/>
      <c r="HY1098" s="6"/>
      <c r="HZ1098" s="6"/>
      <c r="IA1098" s="6"/>
      <c r="IB1098" s="6"/>
      <c r="IC1098" s="6"/>
      <c r="ID1098" s="6"/>
      <c r="IE1098" s="6"/>
      <c r="IF1098" s="6"/>
      <c r="IG1098" s="6"/>
      <c r="IH1098" s="6"/>
      <c r="II1098" s="6"/>
      <c r="IJ1098" s="6"/>
      <c r="IK1098" s="6"/>
      <c r="IL1098" s="6"/>
      <c r="IM1098" s="6"/>
      <c r="IN1098" s="6"/>
      <c r="IO1098" s="6"/>
      <c r="IP1098" s="6"/>
      <c r="IQ1098" s="6"/>
      <c r="IR1098" s="6"/>
      <c r="IS1098" s="6"/>
      <c r="IT1098" s="6"/>
      <c r="IU1098" s="6"/>
      <c r="IV1098" s="6"/>
      <c r="IW1098" s="6"/>
      <c r="IX1098" s="6"/>
      <c r="IY1098" s="6"/>
      <c r="IZ1098" s="6"/>
    </row>
    <row r="1099" spans="1:260" s="5" customFormat="1" x14ac:dyDescent="0.35">
      <c r="A1099" s="32">
        <v>1095</v>
      </c>
      <c r="B1099" s="33">
        <f>ESTUDIANTES!B1099</f>
        <v>0</v>
      </c>
      <c r="C1099" s="33">
        <f>ESTUDIANTES!C1099</f>
        <v>0</v>
      </c>
      <c r="D1099" s="99">
        <f>ESTUDIANTES!D1099</f>
        <v>0</v>
      </c>
      <c r="E1099" s="99"/>
      <c r="F1099" s="99"/>
      <c r="G1099" s="99"/>
      <c r="H1099" s="34">
        <f>ESTUDIANTES!E1099</f>
        <v>0</v>
      </c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  <c r="FS1099" s="6"/>
      <c r="FT1099" s="6"/>
      <c r="FU1099" s="6"/>
      <c r="FV1099" s="6"/>
      <c r="FW1099" s="6"/>
      <c r="FX1099" s="6"/>
      <c r="FY1099" s="6"/>
      <c r="FZ1099" s="6"/>
      <c r="GA1099" s="6"/>
      <c r="GB1099" s="6"/>
      <c r="GC1099" s="6"/>
      <c r="GD1099" s="6"/>
      <c r="GE1099" s="6"/>
      <c r="GF1099" s="6"/>
      <c r="GG1099" s="6"/>
      <c r="GH1099" s="6"/>
      <c r="GI1099" s="6"/>
      <c r="GJ1099" s="6"/>
      <c r="GK1099" s="6"/>
      <c r="GL1099" s="6"/>
      <c r="GM1099" s="6"/>
      <c r="GN1099" s="6"/>
      <c r="GO1099" s="6"/>
      <c r="GP1099" s="6"/>
      <c r="GQ1099" s="6"/>
      <c r="GR1099" s="6"/>
      <c r="GS1099" s="6"/>
      <c r="GT1099" s="6"/>
      <c r="GU1099" s="6"/>
      <c r="GV1099" s="6"/>
      <c r="GW1099" s="6"/>
      <c r="GX1099" s="6"/>
      <c r="GY1099" s="6"/>
      <c r="GZ1099" s="6"/>
      <c r="HA1099" s="6"/>
      <c r="HB1099" s="6"/>
      <c r="HC1099" s="6"/>
      <c r="HD1099" s="6"/>
      <c r="HE1099" s="6"/>
      <c r="HF1099" s="6"/>
      <c r="HG1099" s="6"/>
      <c r="HH1099" s="6"/>
      <c r="HI1099" s="6"/>
      <c r="HJ1099" s="6"/>
      <c r="HK1099" s="6"/>
      <c r="HL1099" s="6"/>
      <c r="HM1099" s="6"/>
      <c r="HN1099" s="6"/>
      <c r="HO1099" s="6"/>
      <c r="HP1099" s="6"/>
      <c r="HQ1099" s="6"/>
      <c r="HR1099" s="6"/>
      <c r="HS1099" s="6"/>
      <c r="HT1099" s="6"/>
      <c r="HU1099" s="6"/>
      <c r="HV1099" s="6"/>
      <c r="HW1099" s="6"/>
      <c r="HX1099" s="6"/>
      <c r="HY1099" s="6"/>
      <c r="HZ1099" s="6"/>
      <c r="IA1099" s="6"/>
      <c r="IB1099" s="6"/>
      <c r="IC1099" s="6"/>
      <c r="ID1099" s="6"/>
      <c r="IE1099" s="6"/>
      <c r="IF1099" s="6"/>
      <c r="IG1099" s="6"/>
      <c r="IH1099" s="6"/>
      <c r="II1099" s="6"/>
      <c r="IJ1099" s="6"/>
      <c r="IK1099" s="6"/>
      <c r="IL1099" s="6"/>
      <c r="IM1099" s="6"/>
      <c r="IN1099" s="6"/>
      <c r="IO1099" s="6"/>
      <c r="IP1099" s="6"/>
      <c r="IQ1099" s="6"/>
      <c r="IR1099" s="6"/>
      <c r="IS1099" s="6"/>
      <c r="IT1099" s="6"/>
      <c r="IU1099" s="6"/>
      <c r="IV1099" s="6"/>
      <c r="IW1099" s="6"/>
      <c r="IX1099" s="6"/>
      <c r="IY1099" s="6"/>
      <c r="IZ1099" s="6"/>
    </row>
    <row r="1100" spans="1:260" s="5" customFormat="1" x14ac:dyDescent="0.35">
      <c r="A1100" s="32">
        <v>1096</v>
      </c>
      <c r="B1100" s="33">
        <f>ESTUDIANTES!B1100</f>
        <v>0</v>
      </c>
      <c r="C1100" s="33">
        <f>ESTUDIANTES!C1100</f>
        <v>0</v>
      </c>
      <c r="D1100" s="99">
        <f>ESTUDIANTES!D1100</f>
        <v>0</v>
      </c>
      <c r="E1100" s="99"/>
      <c r="F1100" s="99"/>
      <c r="G1100" s="99"/>
      <c r="H1100" s="34">
        <f>ESTUDIANTES!E1100</f>
        <v>0</v>
      </c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  <c r="FS1100" s="6"/>
      <c r="FT1100" s="6"/>
      <c r="FU1100" s="6"/>
      <c r="FV1100" s="6"/>
      <c r="FW1100" s="6"/>
      <c r="FX1100" s="6"/>
      <c r="FY1100" s="6"/>
      <c r="FZ1100" s="6"/>
      <c r="GA1100" s="6"/>
      <c r="GB1100" s="6"/>
      <c r="GC1100" s="6"/>
      <c r="GD1100" s="6"/>
      <c r="GE1100" s="6"/>
      <c r="GF1100" s="6"/>
      <c r="GG1100" s="6"/>
      <c r="GH1100" s="6"/>
      <c r="GI1100" s="6"/>
      <c r="GJ1100" s="6"/>
      <c r="GK1100" s="6"/>
      <c r="GL1100" s="6"/>
      <c r="GM1100" s="6"/>
      <c r="GN1100" s="6"/>
      <c r="GO1100" s="6"/>
      <c r="GP1100" s="6"/>
      <c r="GQ1100" s="6"/>
      <c r="GR1100" s="6"/>
      <c r="GS1100" s="6"/>
      <c r="GT1100" s="6"/>
      <c r="GU1100" s="6"/>
      <c r="GV1100" s="6"/>
      <c r="GW1100" s="6"/>
      <c r="GX1100" s="6"/>
      <c r="GY1100" s="6"/>
      <c r="GZ1100" s="6"/>
      <c r="HA1100" s="6"/>
      <c r="HB1100" s="6"/>
      <c r="HC1100" s="6"/>
      <c r="HD1100" s="6"/>
      <c r="HE1100" s="6"/>
      <c r="HF1100" s="6"/>
      <c r="HG1100" s="6"/>
      <c r="HH1100" s="6"/>
      <c r="HI1100" s="6"/>
      <c r="HJ1100" s="6"/>
      <c r="HK1100" s="6"/>
      <c r="HL1100" s="6"/>
      <c r="HM1100" s="6"/>
      <c r="HN1100" s="6"/>
      <c r="HO1100" s="6"/>
      <c r="HP1100" s="6"/>
      <c r="HQ1100" s="6"/>
      <c r="HR1100" s="6"/>
      <c r="HS1100" s="6"/>
      <c r="HT1100" s="6"/>
      <c r="HU1100" s="6"/>
      <c r="HV1100" s="6"/>
      <c r="HW1100" s="6"/>
      <c r="HX1100" s="6"/>
      <c r="HY1100" s="6"/>
      <c r="HZ1100" s="6"/>
      <c r="IA1100" s="6"/>
      <c r="IB1100" s="6"/>
      <c r="IC1100" s="6"/>
      <c r="ID1100" s="6"/>
      <c r="IE1100" s="6"/>
      <c r="IF1100" s="6"/>
      <c r="IG1100" s="6"/>
      <c r="IH1100" s="6"/>
      <c r="II1100" s="6"/>
      <c r="IJ1100" s="6"/>
      <c r="IK1100" s="6"/>
      <c r="IL1100" s="6"/>
      <c r="IM1100" s="6"/>
      <c r="IN1100" s="6"/>
      <c r="IO1100" s="6"/>
      <c r="IP1100" s="6"/>
      <c r="IQ1100" s="6"/>
      <c r="IR1100" s="6"/>
      <c r="IS1100" s="6"/>
      <c r="IT1100" s="6"/>
      <c r="IU1100" s="6"/>
      <c r="IV1100" s="6"/>
      <c r="IW1100" s="6"/>
      <c r="IX1100" s="6"/>
      <c r="IY1100" s="6"/>
      <c r="IZ1100" s="6"/>
    </row>
    <row r="1101" spans="1:260" s="5" customFormat="1" x14ac:dyDescent="0.35">
      <c r="A1101" s="32">
        <v>1097</v>
      </c>
      <c r="B1101" s="33">
        <f>ESTUDIANTES!B1101</f>
        <v>0</v>
      </c>
      <c r="C1101" s="33">
        <f>ESTUDIANTES!C1101</f>
        <v>0</v>
      </c>
      <c r="D1101" s="99">
        <f>ESTUDIANTES!D1101</f>
        <v>0</v>
      </c>
      <c r="E1101" s="99"/>
      <c r="F1101" s="99"/>
      <c r="G1101" s="99"/>
      <c r="H1101" s="34">
        <f>ESTUDIANTES!E1101</f>
        <v>0</v>
      </c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  <c r="FS1101" s="6"/>
      <c r="FT1101" s="6"/>
      <c r="FU1101" s="6"/>
      <c r="FV1101" s="6"/>
      <c r="FW1101" s="6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  <c r="GW1101" s="6"/>
      <c r="GX1101" s="6"/>
      <c r="GY1101" s="6"/>
      <c r="GZ1101" s="6"/>
      <c r="HA1101" s="6"/>
      <c r="HB1101" s="6"/>
      <c r="HC1101" s="6"/>
      <c r="HD1101" s="6"/>
      <c r="HE1101" s="6"/>
      <c r="HF1101" s="6"/>
      <c r="HG1101" s="6"/>
      <c r="HH1101" s="6"/>
      <c r="HI1101" s="6"/>
      <c r="HJ1101" s="6"/>
      <c r="HK1101" s="6"/>
      <c r="HL1101" s="6"/>
      <c r="HM1101" s="6"/>
      <c r="HN1101" s="6"/>
      <c r="HO1101" s="6"/>
      <c r="HP1101" s="6"/>
      <c r="HQ1101" s="6"/>
      <c r="HR1101" s="6"/>
      <c r="HS1101" s="6"/>
      <c r="HT1101" s="6"/>
      <c r="HU1101" s="6"/>
      <c r="HV1101" s="6"/>
      <c r="HW1101" s="6"/>
      <c r="HX1101" s="6"/>
      <c r="HY1101" s="6"/>
      <c r="HZ1101" s="6"/>
      <c r="IA1101" s="6"/>
      <c r="IB1101" s="6"/>
      <c r="IC1101" s="6"/>
      <c r="ID1101" s="6"/>
      <c r="IE1101" s="6"/>
      <c r="IF1101" s="6"/>
      <c r="IG1101" s="6"/>
      <c r="IH1101" s="6"/>
      <c r="II1101" s="6"/>
      <c r="IJ1101" s="6"/>
      <c r="IK1101" s="6"/>
      <c r="IL1101" s="6"/>
      <c r="IM1101" s="6"/>
      <c r="IN1101" s="6"/>
      <c r="IO1101" s="6"/>
      <c r="IP1101" s="6"/>
      <c r="IQ1101" s="6"/>
      <c r="IR1101" s="6"/>
      <c r="IS1101" s="6"/>
      <c r="IT1101" s="6"/>
      <c r="IU1101" s="6"/>
      <c r="IV1101" s="6"/>
      <c r="IW1101" s="6"/>
      <c r="IX1101" s="6"/>
      <c r="IY1101" s="6"/>
      <c r="IZ1101" s="6"/>
    </row>
    <row r="1102" spans="1:260" s="5" customFormat="1" x14ac:dyDescent="0.35">
      <c r="A1102" s="32">
        <v>1098</v>
      </c>
      <c r="B1102" s="33">
        <f>ESTUDIANTES!B1102</f>
        <v>0</v>
      </c>
      <c r="C1102" s="33">
        <f>ESTUDIANTES!C1102</f>
        <v>0</v>
      </c>
      <c r="D1102" s="99">
        <f>ESTUDIANTES!D1102</f>
        <v>0</v>
      </c>
      <c r="E1102" s="99"/>
      <c r="F1102" s="99"/>
      <c r="G1102" s="99"/>
      <c r="H1102" s="34">
        <f>ESTUDIANTES!E1102</f>
        <v>0</v>
      </c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  <c r="FS1102" s="6"/>
      <c r="FT1102" s="6"/>
      <c r="FU1102" s="6"/>
      <c r="FV1102" s="6"/>
      <c r="FW1102" s="6"/>
      <c r="FX1102" s="6"/>
      <c r="FY1102" s="6"/>
      <c r="FZ1102" s="6"/>
      <c r="GA1102" s="6"/>
      <c r="GB1102" s="6"/>
      <c r="GC1102" s="6"/>
      <c r="GD1102" s="6"/>
      <c r="GE1102" s="6"/>
      <c r="GF1102" s="6"/>
      <c r="GG1102" s="6"/>
      <c r="GH1102" s="6"/>
      <c r="GI1102" s="6"/>
      <c r="GJ1102" s="6"/>
      <c r="GK1102" s="6"/>
      <c r="GL1102" s="6"/>
      <c r="GM1102" s="6"/>
      <c r="GN1102" s="6"/>
      <c r="GO1102" s="6"/>
      <c r="GP1102" s="6"/>
      <c r="GQ1102" s="6"/>
      <c r="GR1102" s="6"/>
      <c r="GS1102" s="6"/>
      <c r="GT1102" s="6"/>
      <c r="GU1102" s="6"/>
      <c r="GV1102" s="6"/>
      <c r="GW1102" s="6"/>
      <c r="GX1102" s="6"/>
      <c r="GY1102" s="6"/>
      <c r="GZ1102" s="6"/>
      <c r="HA1102" s="6"/>
      <c r="HB1102" s="6"/>
      <c r="HC1102" s="6"/>
      <c r="HD1102" s="6"/>
      <c r="HE1102" s="6"/>
      <c r="HF1102" s="6"/>
      <c r="HG1102" s="6"/>
      <c r="HH1102" s="6"/>
      <c r="HI1102" s="6"/>
      <c r="HJ1102" s="6"/>
      <c r="HK1102" s="6"/>
      <c r="HL1102" s="6"/>
      <c r="HM1102" s="6"/>
      <c r="HN1102" s="6"/>
      <c r="HO1102" s="6"/>
      <c r="HP1102" s="6"/>
      <c r="HQ1102" s="6"/>
      <c r="HR1102" s="6"/>
      <c r="HS1102" s="6"/>
      <c r="HT1102" s="6"/>
      <c r="HU1102" s="6"/>
      <c r="HV1102" s="6"/>
      <c r="HW1102" s="6"/>
      <c r="HX1102" s="6"/>
      <c r="HY1102" s="6"/>
      <c r="HZ1102" s="6"/>
      <c r="IA1102" s="6"/>
      <c r="IB1102" s="6"/>
      <c r="IC1102" s="6"/>
      <c r="ID1102" s="6"/>
      <c r="IE1102" s="6"/>
      <c r="IF1102" s="6"/>
      <c r="IG1102" s="6"/>
      <c r="IH1102" s="6"/>
      <c r="II1102" s="6"/>
      <c r="IJ1102" s="6"/>
      <c r="IK1102" s="6"/>
      <c r="IL1102" s="6"/>
      <c r="IM1102" s="6"/>
      <c r="IN1102" s="6"/>
      <c r="IO1102" s="6"/>
      <c r="IP1102" s="6"/>
      <c r="IQ1102" s="6"/>
      <c r="IR1102" s="6"/>
      <c r="IS1102" s="6"/>
      <c r="IT1102" s="6"/>
      <c r="IU1102" s="6"/>
      <c r="IV1102" s="6"/>
      <c r="IW1102" s="6"/>
      <c r="IX1102" s="6"/>
      <c r="IY1102" s="6"/>
      <c r="IZ1102" s="6"/>
    </row>
    <row r="1103" spans="1:260" s="5" customFormat="1" x14ac:dyDescent="0.35">
      <c r="A1103" s="32">
        <v>1099</v>
      </c>
      <c r="B1103" s="33">
        <f>ESTUDIANTES!B1103</f>
        <v>0</v>
      </c>
      <c r="C1103" s="33">
        <f>ESTUDIANTES!C1103</f>
        <v>0</v>
      </c>
      <c r="D1103" s="99">
        <f>ESTUDIANTES!D1103</f>
        <v>0</v>
      </c>
      <c r="E1103" s="99"/>
      <c r="F1103" s="99"/>
      <c r="G1103" s="99"/>
      <c r="H1103" s="34">
        <f>ESTUDIANTES!E1103</f>
        <v>0</v>
      </c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  <c r="FS1103" s="6"/>
      <c r="FT1103" s="6"/>
      <c r="FU1103" s="6"/>
      <c r="FV1103" s="6"/>
      <c r="FW1103" s="6"/>
      <c r="FX1103" s="6"/>
      <c r="FY1103" s="6"/>
      <c r="FZ1103" s="6"/>
      <c r="GA1103" s="6"/>
      <c r="GB1103" s="6"/>
      <c r="GC1103" s="6"/>
      <c r="GD1103" s="6"/>
      <c r="GE1103" s="6"/>
      <c r="GF1103" s="6"/>
      <c r="GG1103" s="6"/>
      <c r="GH1103" s="6"/>
      <c r="GI1103" s="6"/>
      <c r="GJ1103" s="6"/>
      <c r="GK1103" s="6"/>
      <c r="GL1103" s="6"/>
      <c r="GM1103" s="6"/>
      <c r="GN1103" s="6"/>
      <c r="GO1103" s="6"/>
      <c r="GP1103" s="6"/>
      <c r="GQ1103" s="6"/>
      <c r="GR1103" s="6"/>
      <c r="GS1103" s="6"/>
      <c r="GT1103" s="6"/>
      <c r="GU1103" s="6"/>
      <c r="GV1103" s="6"/>
      <c r="GW1103" s="6"/>
      <c r="GX1103" s="6"/>
      <c r="GY1103" s="6"/>
      <c r="GZ1103" s="6"/>
      <c r="HA1103" s="6"/>
      <c r="HB1103" s="6"/>
      <c r="HC1103" s="6"/>
      <c r="HD1103" s="6"/>
      <c r="HE1103" s="6"/>
      <c r="HF1103" s="6"/>
      <c r="HG1103" s="6"/>
      <c r="HH1103" s="6"/>
      <c r="HI1103" s="6"/>
      <c r="HJ1103" s="6"/>
      <c r="HK1103" s="6"/>
      <c r="HL1103" s="6"/>
      <c r="HM1103" s="6"/>
      <c r="HN1103" s="6"/>
      <c r="HO1103" s="6"/>
      <c r="HP1103" s="6"/>
      <c r="HQ1103" s="6"/>
      <c r="HR1103" s="6"/>
      <c r="HS1103" s="6"/>
      <c r="HT1103" s="6"/>
      <c r="HU1103" s="6"/>
      <c r="HV1103" s="6"/>
      <c r="HW1103" s="6"/>
      <c r="HX1103" s="6"/>
      <c r="HY1103" s="6"/>
      <c r="HZ1103" s="6"/>
      <c r="IA1103" s="6"/>
      <c r="IB1103" s="6"/>
      <c r="IC1103" s="6"/>
      <c r="ID1103" s="6"/>
      <c r="IE1103" s="6"/>
      <c r="IF1103" s="6"/>
      <c r="IG1103" s="6"/>
      <c r="IH1103" s="6"/>
      <c r="II1103" s="6"/>
      <c r="IJ1103" s="6"/>
      <c r="IK1103" s="6"/>
      <c r="IL1103" s="6"/>
      <c r="IM1103" s="6"/>
      <c r="IN1103" s="6"/>
      <c r="IO1103" s="6"/>
      <c r="IP1103" s="6"/>
      <c r="IQ1103" s="6"/>
      <c r="IR1103" s="6"/>
      <c r="IS1103" s="6"/>
      <c r="IT1103" s="6"/>
      <c r="IU1103" s="6"/>
      <c r="IV1103" s="6"/>
      <c r="IW1103" s="6"/>
      <c r="IX1103" s="6"/>
      <c r="IY1103" s="6"/>
      <c r="IZ1103" s="6"/>
    </row>
    <row r="1104" spans="1:260" s="5" customFormat="1" x14ac:dyDescent="0.35">
      <c r="A1104" s="32">
        <v>1100</v>
      </c>
      <c r="B1104" s="33">
        <f>ESTUDIANTES!B1104</f>
        <v>0</v>
      </c>
      <c r="C1104" s="33">
        <f>ESTUDIANTES!C1104</f>
        <v>0</v>
      </c>
      <c r="D1104" s="99">
        <f>ESTUDIANTES!D1104</f>
        <v>0</v>
      </c>
      <c r="E1104" s="99"/>
      <c r="F1104" s="99"/>
      <c r="G1104" s="99"/>
      <c r="H1104" s="34">
        <f>ESTUDIANTES!E1104</f>
        <v>0</v>
      </c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  <c r="FS1104" s="6"/>
      <c r="FT1104" s="6"/>
      <c r="FU1104" s="6"/>
      <c r="FV1104" s="6"/>
      <c r="FW1104" s="6"/>
      <c r="FX1104" s="6"/>
      <c r="FY1104" s="6"/>
      <c r="FZ1104" s="6"/>
      <c r="GA1104" s="6"/>
      <c r="GB1104" s="6"/>
      <c r="GC1104" s="6"/>
      <c r="GD1104" s="6"/>
      <c r="GE1104" s="6"/>
      <c r="GF1104" s="6"/>
      <c r="GG1104" s="6"/>
      <c r="GH1104" s="6"/>
      <c r="GI1104" s="6"/>
      <c r="GJ1104" s="6"/>
      <c r="GK1104" s="6"/>
      <c r="GL1104" s="6"/>
      <c r="GM1104" s="6"/>
      <c r="GN1104" s="6"/>
      <c r="GO1104" s="6"/>
      <c r="GP1104" s="6"/>
      <c r="GQ1104" s="6"/>
      <c r="GR1104" s="6"/>
      <c r="GS1104" s="6"/>
      <c r="GT1104" s="6"/>
      <c r="GU1104" s="6"/>
      <c r="GV1104" s="6"/>
      <c r="GW1104" s="6"/>
      <c r="GX1104" s="6"/>
      <c r="GY1104" s="6"/>
      <c r="GZ1104" s="6"/>
      <c r="HA1104" s="6"/>
      <c r="HB1104" s="6"/>
      <c r="HC1104" s="6"/>
      <c r="HD1104" s="6"/>
      <c r="HE1104" s="6"/>
      <c r="HF1104" s="6"/>
      <c r="HG1104" s="6"/>
      <c r="HH1104" s="6"/>
      <c r="HI1104" s="6"/>
      <c r="HJ1104" s="6"/>
      <c r="HK1104" s="6"/>
      <c r="HL1104" s="6"/>
      <c r="HM1104" s="6"/>
      <c r="HN1104" s="6"/>
      <c r="HO1104" s="6"/>
      <c r="HP1104" s="6"/>
      <c r="HQ1104" s="6"/>
      <c r="HR1104" s="6"/>
      <c r="HS1104" s="6"/>
      <c r="HT1104" s="6"/>
      <c r="HU1104" s="6"/>
      <c r="HV1104" s="6"/>
      <c r="HW1104" s="6"/>
      <c r="HX1104" s="6"/>
      <c r="HY1104" s="6"/>
      <c r="HZ1104" s="6"/>
      <c r="IA1104" s="6"/>
      <c r="IB1104" s="6"/>
      <c r="IC1104" s="6"/>
      <c r="ID1104" s="6"/>
      <c r="IE1104" s="6"/>
      <c r="IF1104" s="6"/>
      <c r="IG1104" s="6"/>
      <c r="IH1104" s="6"/>
      <c r="II1104" s="6"/>
      <c r="IJ1104" s="6"/>
      <c r="IK1104" s="6"/>
      <c r="IL1104" s="6"/>
      <c r="IM1104" s="6"/>
      <c r="IN1104" s="6"/>
      <c r="IO1104" s="6"/>
      <c r="IP1104" s="6"/>
      <c r="IQ1104" s="6"/>
      <c r="IR1104" s="6"/>
      <c r="IS1104" s="6"/>
      <c r="IT1104" s="6"/>
      <c r="IU1104" s="6"/>
      <c r="IV1104" s="6"/>
      <c r="IW1104" s="6"/>
      <c r="IX1104" s="6"/>
      <c r="IY1104" s="6"/>
      <c r="IZ1104" s="6"/>
    </row>
    <row r="1105" spans="1:260" s="5" customFormat="1" x14ac:dyDescent="0.35">
      <c r="A1105" s="32">
        <v>1101</v>
      </c>
      <c r="B1105" s="33">
        <f>ESTUDIANTES!B1105</f>
        <v>0</v>
      </c>
      <c r="C1105" s="33">
        <f>ESTUDIANTES!C1105</f>
        <v>0</v>
      </c>
      <c r="D1105" s="99">
        <f>ESTUDIANTES!D1105</f>
        <v>0</v>
      </c>
      <c r="E1105" s="99"/>
      <c r="F1105" s="99"/>
      <c r="G1105" s="99"/>
      <c r="H1105" s="34">
        <f>ESTUDIANTES!E1105</f>
        <v>0</v>
      </c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  <c r="FS1105" s="6"/>
      <c r="FT1105" s="6"/>
      <c r="FU1105" s="6"/>
      <c r="FV1105" s="6"/>
      <c r="FW1105" s="6"/>
      <c r="FX1105" s="6"/>
      <c r="FY1105" s="6"/>
      <c r="FZ1105" s="6"/>
      <c r="GA1105" s="6"/>
      <c r="GB1105" s="6"/>
      <c r="GC1105" s="6"/>
      <c r="GD1105" s="6"/>
      <c r="GE1105" s="6"/>
      <c r="GF1105" s="6"/>
      <c r="GG1105" s="6"/>
      <c r="GH1105" s="6"/>
      <c r="GI1105" s="6"/>
      <c r="GJ1105" s="6"/>
      <c r="GK1105" s="6"/>
      <c r="GL1105" s="6"/>
      <c r="GM1105" s="6"/>
      <c r="GN1105" s="6"/>
      <c r="GO1105" s="6"/>
      <c r="GP1105" s="6"/>
      <c r="GQ1105" s="6"/>
      <c r="GR1105" s="6"/>
      <c r="GS1105" s="6"/>
      <c r="GT1105" s="6"/>
      <c r="GU1105" s="6"/>
      <c r="GV1105" s="6"/>
      <c r="GW1105" s="6"/>
      <c r="GX1105" s="6"/>
      <c r="GY1105" s="6"/>
      <c r="GZ1105" s="6"/>
      <c r="HA1105" s="6"/>
      <c r="HB1105" s="6"/>
      <c r="HC1105" s="6"/>
      <c r="HD1105" s="6"/>
      <c r="HE1105" s="6"/>
      <c r="HF1105" s="6"/>
      <c r="HG1105" s="6"/>
      <c r="HH1105" s="6"/>
      <c r="HI1105" s="6"/>
      <c r="HJ1105" s="6"/>
      <c r="HK1105" s="6"/>
      <c r="HL1105" s="6"/>
      <c r="HM1105" s="6"/>
      <c r="HN1105" s="6"/>
      <c r="HO1105" s="6"/>
      <c r="HP1105" s="6"/>
      <c r="HQ1105" s="6"/>
      <c r="HR1105" s="6"/>
      <c r="HS1105" s="6"/>
      <c r="HT1105" s="6"/>
      <c r="HU1105" s="6"/>
      <c r="HV1105" s="6"/>
      <c r="HW1105" s="6"/>
      <c r="HX1105" s="6"/>
      <c r="HY1105" s="6"/>
      <c r="HZ1105" s="6"/>
      <c r="IA1105" s="6"/>
      <c r="IB1105" s="6"/>
      <c r="IC1105" s="6"/>
      <c r="ID1105" s="6"/>
      <c r="IE1105" s="6"/>
      <c r="IF1105" s="6"/>
      <c r="IG1105" s="6"/>
      <c r="IH1105" s="6"/>
      <c r="II1105" s="6"/>
      <c r="IJ1105" s="6"/>
      <c r="IK1105" s="6"/>
      <c r="IL1105" s="6"/>
      <c r="IM1105" s="6"/>
      <c r="IN1105" s="6"/>
      <c r="IO1105" s="6"/>
      <c r="IP1105" s="6"/>
      <c r="IQ1105" s="6"/>
      <c r="IR1105" s="6"/>
      <c r="IS1105" s="6"/>
      <c r="IT1105" s="6"/>
      <c r="IU1105" s="6"/>
      <c r="IV1105" s="6"/>
      <c r="IW1105" s="6"/>
      <c r="IX1105" s="6"/>
      <c r="IY1105" s="6"/>
      <c r="IZ1105" s="6"/>
    </row>
    <row r="1106" spans="1:260" s="5" customFormat="1" x14ac:dyDescent="0.35">
      <c r="A1106" s="32">
        <v>1102</v>
      </c>
      <c r="B1106" s="33">
        <f>ESTUDIANTES!B1106</f>
        <v>0</v>
      </c>
      <c r="C1106" s="33">
        <f>ESTUDIANTES!C1106</f>
        <v>0</v>
      </c>
      <c r="D1106" s="99">
        <f>ESTUDIANTES!D1106</f>
        <v>0</v>
      </c>
      <c r="E1106" s="99"/>
      <c r="F1106" s="99"/>
      <c r="G1106" s="99"/>
      <c r="H1106" s="34">
        <f>ESTUDIANTES!E1106</f>
        <v>0</v>
      </c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  <c r="FS1106" s="6"/>
      <c r="FT1106" s="6"/>
      <c r="FU1106" s="6"/>
      <c r="FV1106" s="6"/>
      <c r="FW1106" s="6"/>
      <c r="FX1106" s="6"/>
      <c r="FY1106" s="6"/>
      <c r="FZ1106" s="6"/>
      <c r="GA1106" s="6"/>
      <c r="GB1106" s="6"/>
      <c r="GC1106" s="6"/>
      <c r="GD1106" s="6"/>
      <c r="GE1106" s="6"/>
      <c r="GF1106" s="6"/>
      <c r="GG1106" s="6"/>
      <c r="GH1106" s="6"/>
      <c r="GI1106" s="6"/>
      <c r="GJ1106" s="6"/>
      <c r="GK1106" s="6"/>
      <c r="GL1106" s="6"/>
      <c r="GM1106" s="6"/>
      <c r="GN1106" s="6"/>
      <c r="GO1106" s="6"/>
      <c r="GP1106" s="6"/>
      <c r="GQ1106" s="6"/>
      <c r="GR1106" s="6"/>
      <c r="GS1106" s="6"/>
      <c r="GT1106" s="6"/>
      <c r="GU1106" s="6"/>
      <c r="GV1106" s="6"/>
      <c r="GW1106" s="6"/>
      <c r="GX1106" s="6"/>
      <c r="GY1106" s="6"/>
      <c r="GZ1106" s="6"/>
      <c r="HA1106" s="6"/>
      <c r="HB1106" s="6"/>
      <c r="HC1106" s="6"/>
      <c r="HD1106" s="6"/>
      <c r="HE1106" s="6"/>
      <c r="HF1106" s="6"/>
      <c r="HG1106" s="6"/>
      <c r="HH1106" s="6"/>
      <c r="HI1106" s="6"/>
      <c r="HJ1106" s="6"/>
      <c r="HK1106" s="6"/>
      <c r="HL1106" s="6"/>
      <c r="HM1106" s="6"/>
      <c r="HN1106" s="6"/>
      <c r="HO1106" s="6"/>
      <c r="HP1106" s="6"/>
      <c r="HQ1106" s="6"/>
      <c r="HR1106" s="6"/>
      <c r="HS1106" s="6"/>
      <c r="HT1106" s="6"/>
      <c r="HU1106" s="6"/>
      <c r="HV1106" s="6"/>
      <c r="HW1106" s="6"/>
      <c r="HX1106" s="6"/>
      <c r="HY1106" s="6"/>
      <c r="HZ1106" s="6"/>
      <c r="IA1106" s="6"/>
      <c r="IB1106" s="6"/>
      <c r="IC1106" s="6"/>
      <c r="ID1106" s="6"/>
      <c r="IE1106" s="6"/>
      <c r="IF1106" s="6"/>
      <c r="IG1106" s="6"/>
      <c r="IH1106" s="6"/>
      <c r="II1106" s="6"/>
      <c r="IJ1106" s="6"/>
      <c r="IK1106" s="6"/>
      <c r="IL1106" s="6"/>
      <c r="IM1106" s="6"/>
      <c r="IN1106" s="6"/>
      <c r="IO1106" s="6"/>
      <c r="IP1106" s="6"/>
      <c r="IQ1106" s="6"/>
      <c r="IR1106" s="6"/>
      <c r="IS1106" s="6"/>
      <c r="IT1106" s="6"/>
      <c r="IU1106" s="6"/>
      <c r="IV1106" s="6"/>
      <c r="IW1106" s="6"/>
      <c r="IX1106" s="6"/>
      <c r="IY1106" s="6"/>
      <c r="IZ1106" s="6"/>
    </row>
    <row r="1107" spans="1:260" s="5" customFormat="1" x14ac:dyDescent="0.35">
      <c r="A1107" s="32">
        <v>1103</v>
      </c>
      <c r="B1107" s="33">
        <f>ESTUDIANTES!B1107</f>
        <v>0</v>
      </c>
      <c r="C1107" s="33">
        <f>ESTUDIANTES!C1107</f>
        <v>0</v>
      </c>
      <c r="D1107" s="99">
        <f>ESTUDIANTES!D1107</f>
        <v>0</v>
      </c>
      <c r="E1107" s="99"/>
      <c r="F1107" s="99"/>
      <c r="G1107" s="99"/>
      <c r="H1107" s="34">
        <f>ESTUDIANTES!E1107</f>
        <v>0</v>
      </c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  <c r="FS1107" s="6"/>
      <c r="FT1107" s="6"/>
      <c r="FU1107" s="6"/>
      <c r="FV1107" s="6"/>
      <c r="FW1107" s="6"/>
      <c r="FX1107" s="6"/>
      <c r="FY1107" s="6"/>
      <c r="FZ1107" s="6"/>
      <c r="GA1107" s="6"/>
      <c r="GB1107" s="6"/>
      <c r="GC1107" s="6"/>
      <c r="GD1107" s="6"/>
      <c r="GE1107" s="6"/>
      <c r="GF1107" s="6"/>
      <c r="GG1107" s="6"/>
      <c r="GH1107" s="6"/>
      <c r="GI1107" s="6"/>
      <c r="GJ1107" s="6"/>
      <c r="GK1107" s="6"/>
      <c r="GL1107" s="6"/>
      <c r="GM1107" s="6"/>
      <c r="GN1107" s="6"/>
      <c r="GO1107" s="6"/>
      <c r="GP1107" s="6"/>
      <c r="GQ1107" s="6"/>
      <c r="GR1107" s="6"/>
      <c r="GS1107" s="6"/>
      <c r="GT1107" s="6"/>
      <c r="GU1107" s="6"/>
      <c r="GV1107" s="6"/>
      <c r="GW1107" s="6"/>
      <c r="GX1107" s="6"/>
      <c r="GY1107" s="6"/>
      <c r="GZ1107" s="6"/>
      <c r="HA1107" s="6"/>
      <c r="HB1107" s="6"/>
      <c r="HC1107" s="6"/>
      <c r="HD1107" s="6"/>
      <c r="HE1107" s="6"/>
      <c r="HF1107" s="6"/>
      <c r="HG1107" s="6"/>
      <c r="HH1107" s="6"/>
      <c r="HI1107" s="6"/>
      <c r="HJ1107" s="6"/>
      <c r="HK1107" s="6"/>
      <c r="HL1107" s="6"/>
      <c r="HM1107" s="6"/>
      <c r="HN1107" s="6"/>
      <c r="HO1107" s="6"/>
      <c r="HP1107" s="6"/>
      <c r="HQ1107" s="6"/>
      <c r="HR1107" s="6"/>
      <c r="HS1107" s="6"/>
      <c r="HT1107" s="6"/>
      <c r="HU1107" s="6"/>
      <c r="HV1107" s="6"/>
      <c r="HW1107" s="6"/>
      <c r="HX1107" s="6"/>
      <c r="HY1107" s="6"/>
      <c r="HZ1107" s="6"/>
      <c r="IA1107" s="6"/>
      <c r="IB1107" s="6"/>
      <c r="IC1107" s="6"/>
      <c r="ID1107" s="6"/>
      <c r="IE1107" s="6"/>
      <c r="IF1107" s="6"/>
      <c r="IG1107" s="6"/>
      <c r="IH1107" s="6"/>
      <c r="II1107" s="6"/>
      <c r="IJ1107" s="6"/>
      <c r="IK1107" s="6"/>
      <c r="IL1107" s="6"/>
      <c r="IM1107" s="6"/>
      <c r="IN1107" s="6"/>
      <c r="IO1107" s="6"/>
      <c r="IP1107" s="6"/>
      <c r="IQ1107" s="6"/>
      <c r="IR1107" s="6"/>
      <c r="IS1107" s="6"/>
      <c r="IT1107" s="6"/>
      <c r="IU1107" s="6"/>
      <c r="IV1107" s="6"/>
      <c r="IW1107" s="6"/>
      <c r="IX1107" s="6"/>
      <c r="IY1107" s="6"/>
      <c r="IZ1107" s="6"/>
    </row>
    <row r="1108" spans="1:260" s="5" customFormat="1" x14ac:dyDescent="0.35">
      <c r="A1108" s="32">
        <v>1104</v>
      </c>
      <c r="B1108" s="33">
        <f>ESTUDIANTES!B1108</f>
        <v>0</v>
      </c>
      <c r="C1108" s="33">
        <f>ESTUDIANTES!C1108</f>
        <v>0</v>
      </c>
      <c r="D1108" s="99">
        <f>ESTUDIANTES!D1108</f>
        <v>0</v>
      </c>
      <c r="E1108" s="99"/>
      <c r="F1108" s="99"/>
      <c r="G1108" s="99"/>
      <c r="H1108" s="34">
        <f>ESTUDIANTES!E1108</f>
        <v>0</v>
      </c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  <c r="FS1108" s="6"/>
      <c r="FT1108" s="6"/>
      <c r="FU1108" s="6"/>
      <c r="FV1108" s="6"/>
      <c r="FW1108" s="6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  <c r="GP1108" s="6"/>
      <c r="GQ1108" s="6"/>
      <c r="GR1108" s="6"/>
      <c r="GS1108" s="6"/>
      <c r="GT1108" s="6"/>
      <c r="GU1108" s="6"/>
      <c r="GV1108" s="6"/>
      <c r="GW1108" s="6"/>
      <c r="GX1108" s="6"/>
      <c r="GY1108" s="6"/>
      <c r="GZ1108" s="6"/>
      <c r="HA1108" s="6"/>
      <c r="HB1108" s="6"/>
      <c r="HC1108" s="6"/>
      <c r="HD1108" s="6"/>
      <c r="HE1108" s="6"/>
      <c r="HF1108" s="6"/>
      <c r="HG1108" s="6"/>
      <c r="HH1108" s="6"/>
      <c r="HI1108" s="6"/>
      <c r="HJ1108" s="6"/>
      <c r="HK1108" s="6"/>
      <c r="HL1108" s="6"/>
      <c r="HM1108" s="6"/>
      <c r="HN1108" s="6"/>
      <c r="HO1108" s="6"/>
      <c r="HP1108" s="6"/>
      <c r="HQ1108" s="6"/>
      <c r="HR1108" s="6"/>
      <c r="HS1108" s="6"/>
      <c r="HT1108" s="6"/>
      <c r="HU1108" s="6"/>
      <c r="HV1108" s="6"/>
      <c r="HW1108" s="6"/>
      <c r="HX1108" s="6"/>
      <c r="HY1108" s="6"/>
      <c r="HZ1108" s="6"/>
      <c r="IA1108" s="6"/>
      <c r="IB1108" s="6"/>
      <c r="IC1108" s="6"/>
      <c r="ID1108" s="6"/>
      <c r="IE1108" s="6"/>
      <c r="IF1108" s="6"/>
      <c r="IG1108" s="6"/>
      <c r="IH1108" s="6"/>
      <c r="II1108" s="6"/>
      <c r="IJ1108" s="6"/>
      <c r="IK1108" s="6"/>
      <c r="IL1108" s="6"/>
      <c r="IM1108" s="6"/>
      <c r="IN1108" s="6"/>
      <c r="IO1108" s="6"/>
      <c r="IP1108" s="6"/>
      <c r="IQ1108" s="6"/>
      <c r="IR1108" s="6"/>
      <c r="IS1108" s="6"/>
      <c r="IT1108" s="6"/>
      <c r="IU1108" s="6"/>
      <c r="IV1108" s="6"/>
      <c r="IW1108" s="6"/>
      <c r="IX1108" s="6"/>
      <c r="IY1108" s="6"/>
      <c r="IZ1108" s="6"/>
    </row>
    <row r="1109" spans="1:260" s="5" customFormat="1" x14ac:dyDescent="0.35">
      <c r="A1109" s="32">
        <v>1105</v>
      </c>
      <c r="B1109" s="33">
        <f>ESTUDIANTES!B1109</f>
        <v>0</v>
      </c>
      <c r="C1109" s="33">
        <f>ESTUDIANTES!C1109</f>
        <v>0</v>
      </c>
      <c r="D1109" s="99">
        <f>ESTUDIANTES!D1109</f>
        <v>0</v>
      </c>
      <c r="E1109" s="99"/>
      <c r="F1109" s="99"/>
      <c r="G1109" s="99"/>
      <c r="H1109" s="34">
        <f>ESTUDIANTES!E1109</f>
        <v>0</v>
      </c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  <c r="FS1109" s="6"/>
      <c r="FT1109" s="6"/>
      <c r="FU1109" s="6"/>
      <c r="FV1109" s="6"/>
      <c r="FW1109" s="6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  <c r="GP1109" s="6"/>
      <c r="GQ1109" s="6"/>
      <c r="GR1109" s="6"/>
      <c r="GS1109" s="6"/>
      <c r="GT1109" s="6"/>
      <c r="GU1109" s="6"/>
      <c r="GV1109" s="6"/>
      <c r="GW1109" s="6"/>
      <c r="GX1109" s="6"/>
      <c r="GY1109" s="6"/>
      <c r="GZ1109" s="6"/>
      <c r="HA1109" s="6"/>
      <c r="HB1109" s="6"/>
      <c r="HC1109" s="6"/>
      <c r="HD1109" s="6"/>
      <c r="HE1109" s="6"/>
      <c r="HF1109" s="6"/>
      <c r="HG1109" s="6"/>
      <c r="HH1109" s="6"/>
      <c r="HI1109" s="6"/>
      <c r="HJ1109" s="6"/>
      <c r="HK1109" s="6"/>
      <c r="HL1109" s="6"/>
      <c r="HM1109" s="6"/>
      <c r="HN1109" s="6"/>
      <c r="HO1109" s="6"/>
      <c r="HP1109" s="6"/>
      <c r="HQ1109" s="6"/>
      <c r="HR1109" s="6"/>
      <c r="HS1109" s="6"/>
      <c r="HT1109" s="6"/>
      <c r="HU1109" s="6"/>
      <c r="HV1109" s="6"/>
      <c r="HW1109" s="6"/>
      <c r="HX1109" s="6"/>
      <c r="HY1109" s="6"/>
      <c r="HZ1109" s="6"/>
      <c r="IA1109" s="6"/>
      <c r="IB1109" s="6"/>
      <c r="IC1109" s="6"/>
      <c r="ID1109" s="6"/>
      <c r="IE1109" s="6"/>
      <c r="IF1109" s="6"/>
      <c r="IG1109" s="6"/>
      <c r="IH1109" s="6"/>
      <c r="II1109" s="6"/>
      <c r="IJ1109" s="6"/>
      <c r="IK1109" s="6"/>
      <c r="IL1109" s="6"/>
      <c r="IM1109" s="6"/>
      <c r="IN1109" s="6"/>
      <c r="IO1109" s="6"/>
      <c r="IP1109" s="6"/>
      <c r="IQ1109" s="6"/>
      <c r="IR1109" s="6"/>
      <c r="IS1109" s="6"/>
      <c r="IT1109" s="6"/>
      <c r="IU1109" s="6"/>
      <c r="IV1109" s="6"/>
      <c r="IW1109" s="6"/>
      <c r="IX1109" s="6"/>
      <c r="IY1109" s="6"/>
      <c r="IZ1109" s="6"/>
    </row>
    <row r="1110" spans="1:260" s="5" customFormat="1" x14ac:dyDescent="0.35">
      <c r="A1110" s="32">
        <v>1106</v>
      </c>
      <c r="B1110" s="33">
        <f>ESTUDIANTES!B1110</f>
        <v>0</v>
      </c>
      <c r="C1110" s="33">
        <f>ESTUDIANTES!C1110</f>
        <v>0</v>
      </c>
      <c r="D1110" s="99">
        <f>ESTUDIANTES!D1110</f>
        <v>0</v>
      </c>
      <c r="E1110" s="99"/>
      <c r="F1110" s="99"/>
      <c r="G1110" s="99"/>
      <c r="H1110" s="34">
        <f>ESTUDIANTES!E1110</f>
        <v>0</v>
      </c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  <c r="FS1110" s="6"/>
      <c r="FT1110" s="6"/>
      <c r="FU1110" s="6"/>
      <c r="FV1110" s="6"/>
      <c r="FW1110" s="6"/>
      <c r="FX1110" s="6"/>
      <c r="FY1110" s="6"/>
      <c r="FZ1110" s="6"/>
      <c r="GA1110" s="6"/>
      <c r="GB1110" s="6"/>
      <c r="GC1110" s="6"/>
      <c r="GD1110" s="6"/>
      <c r="GE1110" s="6"/>
      <c r="GF1110" s="6"/>
      <c r="GG1110" s="6"/>
      <c r="GH1110" s="6"/>
      <c r="GI1110" s="6"/>
      <c r="GJ1110" s="6"/>
      <c r="GK1110" s="6"/>
      <c r="GL1110" s="6"/>
      <c r="GM1110" s="6"/>
      <c r="GN1110" s="6"/>
      <c r="GO1110" s="6"/>
      <c r="GP1110" s="6"/>
      <c r="GQ1110" s="6"/>
      <c r="GR1110" s="6"/>
      <c r="GS1110" s="6"/>
      <c r="GT1110" s="6"/>
      <c r="GU1110" s="6"/>
      <c r="GV1110" s="6"/>
      <c r="GW1110" s="6"/>
      <c r="GX1110" s="6"/>
      <c r="GY1110" s="6"/>
      <c r="GZ1110" s="6"/>
      <c r="HA1110" s="6"/>
      <c r="HB1110" s="6"/>
      <c r="HC1110" s="6"/>
      <c r="HD1110" s="6"/>
      <c r="HE1110" s="6"/>
      <c r="HF1110" s="6"/>
      <c r="HG1110" s="6"/>
      <c r="HH1110" s="6"/>
      <c r="HI1110" s="6"/>
      <c r="HJ1110" s="6"/>
      <c r="HK1110" s="6"/>
      <c r="HL1110" s="6"/>
      <c r="HM1110" s="6"/>
      <c r="HN1110" s="6"/>
      <c r="HO1110" s="6"/>
      <c r="HP1110" s="6"/>
      <c r="HQ1110" s="6"/>
      <c r="HR1110" s="6"/>
      <c r="HS1110" s="6"/>
      <c r="HT1110" s="6"/>
      <c r="HU1110" s="6"/>
      <c r="HV1110" s="6"/>
      <c r="HW1110" s="6"/>
      <c r="HX1110" s="6"/>
      <c r="HY1110" s="6"/>
      <c r="HZ1110" s="6"/>
      <c r="IA1110" s="6"/>
      <c r="IB1110" s="6"/>
      <c r="IC1110" s="6"/>
      <c r="ID1110" s="6"/>
      <c r="IE1110" s="6"/>
      <c r="IF1110" s="6"/>
      <c r="IG1110" s="6"/>
      <c r="IH1110" s="6"/>
      <c r="II1110" s="6"/>
      <c r="IJ1110" s="6"/>
      <c r="IK1110" s="6"/>
      <c r="IL1110" s="6"/>
      <c r="IM1110" s="6"/>
      <c r="IN1110" s="6"/>
      <c r="IO1110" s="6"/>
      <c r="IP1110" s="6"/>
      <c r="IQ1110" s="6"/>
      <c r="IR1110" s="6"/>
      <c r="IS1110" s="6"/>
      <c r="IT1110" s="6"/>
      <c r="IU1110" s="6"/>
      <c r="IV1110" s="6"/>
      <c r="IW1110" s="6"/>
      <c r="IX1110" s="6"/>
      <c r="IY1110" s="6"/>
      <c r="IZ1110" s="6"/>
    </row>
    <row r="1111" spans="1:260" s="5" customFormat="1" x14ac:dyDescent="0.35">
      <c r="A1111" s="32">
        <v>1107</v>
      </c>
      <c r="B1111" s="33">
        <f>ESTUDIANTES!B1111</f>
        <v>0</v>
      </c>
      <c r="C1111" s="33">
        <f>ESTUDIANTES!C1111</f>
        <v>0</v>
      </c>
      <c r="D1111" s="99">
        <f>ESTUDIANTES!D1111</f>
        <v>0</v>
      </c>
      <c r="E1111" s="99"/>
      <c r="F1111" s="99"/>
      <c r="G1111" s="99"/>
      <c r="H1111" s="34">
        <f>ESTUDIANTES!E1111</f>
        <v>0</v>
      </c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  <c r="FS1111" s="6"/>
      <c r="FT1111" s="6"/>
      <c r="FU1111" s="6"/>
      <c r="FV1111" s="6"/>
      <c r="FW1111" s="6"/>
      <c r="FX1111" s="6"/>
      <c r="FY1111" s="6"/>
      <c r="FZ1111" s="6"/>
      <c r="GA1111" s="6"/>
      <c r="GB1111" s="6"/>
      <c r="GC1111" s="6"/>
      <c r="GD1111" s="6"/>
      <c r="GE1111" s="6"/>
      <c r="GF1111" s="6"/>
      <c r="GG1111" s="6"/>
      <c r="GH1111" s="6"/>
      <c r="GI1111" s="6"/>
      <c r="GJ1111" s="6"/>
      <c r="GK1111" s="6"/>
      <c r="GL1111" s="6"/>
      <c r="GM1111" s="6"/>
      <c r="GN1111" s="6"/>
      <c r="GO1111" s="6"/>
      <c r="GP1111" s="6"/>
      <c r="GQ1111" s="6"/>
      <c r="GR1111" s="6"/>
      <c r="GS1111" s="6"/>
      <c r="GT1111" s="6"/>
      <c r="GU1111" s="6"/>
      <c r="GV1111" s="6"/>
      <c r="GW1111" s="6"/>
      <c r="GX1111" s="6"/>
      <c r="GY1111" s="6"/>
      <c r="GZ1111" s="6"/>
      <c r="HA1111" s="6"/>
      <c r="HB1111" s="6"/>
      <c r="HC1111" s="6"/>
      <c r="HD1111" s="6"/>
      <c r="HE1111" s="6"/>
      <c r="HF1111" s="6"/>
      <c r="HG1111" s="6"/>
      <c r="HH1111" s="6"/>
      <c r="HI1111" s="6"/>
      <c r="HJ1111" s="6"/>
      <c r="HK1111" s="6"/>
      <c r="HL1111" s="6"/>
      <c r="HM1111" s="6"/>
      <c r="HN1111" s="6"/>
      <c r="HO1111" s="6"/>
      <c r="HP1111" s="6"/>
      <c r="HQ1111" s="6"/>
      <c r="HR1111" s="6"/>
      <c r="HS1111" s="6"/>
      <c r="HT1111" s="6"/>
      <c r="HU1111" s="6"/>
      <c r="HV1111" s="6"/>
      <c r="HW1111" s="6"/>
      <c r="HX1111" s="6"/>
      <c r="HY1111" s="6"/>
      <c r="HZ1111" s="6"/>
      <c r="IA1111" s="6"/>
      <c r="IB1111" s="6"/>
      <c r="IC1111" s="6"/>
      <c r="ID1111" s="6"/>
      <c r="IE1111" s="6"/>
      <c r="IF1111" s="6"/>
      <c r="IG1111" s="6"/>
      <c r="IH1111" s="6"/>
      <c r="II1111" s="6"/>
      <c r="IJ1111" s="6"/>
      <c r="IK1111" s="6"/>
      <c r="IL1111" s="6"/>
      <c r="IM1111" s="6"/>
      <c r="IN1111" s="6"/>
      <c r="IO1111" s="6"/>
      <c r="IP1111" s="6"/>
      <c r="IQ1111" s="6"/>
      <c r="IR1111" s="6"/>
      <c r="IS1111" s="6"/>
      <c r="IT1111" s="6"/>
      <c r="IU1111" s="6"/>
      <c r="IV1111" s="6"/>
      <c r="IW1111" s="6"/>
      <c r="IX1111" s="6"/>
      <c r="IY1111" s="6"/>
      <c r="IZ1111" s="6"/>
    </row>
    <row r="1112" spans="1:260" s="5" customFormat="1" x14ac:dyDescent="0.35">
      <c r="A1112" s="32">
        <v>1108</v>
      </c>
      <c r="B1112" s="33">
        <f>ESTUDIANTES!B1112</f>
        <v>0</v>
      </c>
      <c r="C1112" s="33">
        <f>ESTUDIANTES!C1112</f>
        <v>0</v>
      </c>
      <c r="D1112" s="99">
        <f>ESTUDIANTES!D1112</f>
        <v>0</v>
      </c>
      <c r="E1112" s="99"/>
      <c r="F1112" s="99"/>
      <c r="G1112" s="99"/>
      <c r="H1112" s="34">
        <f>ESTUDIANTES!E1112</f>
        <v>0</v>
      </c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  <c r="FS1112" s="6"/>
      <c r="FT1112" s="6"/>
      <c r="FU1112" s="6"/>
      <c r="FV1112" s="6"/>
      <c r="FW1112" s="6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  <c r="GP1112" s="6"/>
      <c r="GQ1112" s="6"/>
      <c r="GR1112" s="6"/>
      <c r="GS1112" s="6"/>
      <c r="GT1112" s="6"/>
      <c r="GU1112" s="6"/>
      <c r="GV1112" s="6"/>
      <c r="GW1112" s="6"/>
      <c r="GX1112" s="6"/>
      <c r="GY1112" s="6"/>
      <c r="GZ1112" s="6"/>
      <c r="HA1112" s="6"/>
      <c r="HB1112" s="6"/>
      <c r="HC1112" s="6"/>
      <c r="HD1112" s="6"/>
      <c r="HE1112" s="6"/>
      <c r="HF1112" s="6"/>
      <c r="HG1112" s="6"/>
      <c r="HH1112" s="6"/>
      <c r="HI1112" s="6"/>
      <c r="HJ1112" s="6"/>
      <c r="HK1112" s="6"/>
      <c r="HL1112" s="6"/>
      <c r="HM1112" s="6"/>
      <c r="HN1112" s="6"/>
      <c r="HO1112" s="6"/>
      <c r="HP1112" s="6"/>
      <c r="HQ1112" s="6"/>
      <c r="HR1112" s="6"/>
      <c r="HS1112" s="6"/>
      <c r="HT1112" s="6"/>
      <c r="HU1112" s="6"/>
      <c r="HV1112" s="6"/>
      <c r="HW1112" s="6"/>
      <c r="HX1112" s="6"/>
      <c r="HY1112" s="6"/>
      <c r="HZ1112" s="6"/>
      <c r="IA1112" s="6"/>
      <c r="IB1112" s="6"/>
      <c r="IC1112" s="6"/>
      <c r="ID1112" s="6"/>
      <c r="IE1112" s="6"/>
      <c r="IF1112" s="6"/>
      <c r="IG1112" s="6"/>
      <c r="IH1112" s="6"/>
      <c r="II1112" s="6"/>
      <c r="IJ1112" s="6"/>
      <c r="IK1112" s="6"/>
      <c r="IL1112" s="6"/>
      <c r="IM1112" s="6"/>
      <c r="IN1112" s="6"/>
      <c r="IO1112" s="6"/>
      <c r="IP1112" s="6"/>
      <c r="IQ1112" s="6"/>
      <c r="IR1112" s="6"/>
      <c r="IS1112" s="6"/>
      <c r="IT1112" s="6"/>
      <c r="IU1112" s="6"/>
      <c r="IV1112" s="6"/>
      <c r="IW1112" s="6"/>
      <c r="IX1112" s="6"/>
      <c r="IY1112" s="6"/>
      <c r="IZ1112" s="6"/>
    </row>
    <row r="1113" spans="1:260" s="5" customFormat="1" x14ac:dyDescent="0.35">
      <c r="A1113" s="32">
        <v>1109</v>
      </c>
      <c r="B1113" s="33">
        <f>ESTUDIANTES!B1113</f>
        <v>0</v>
      </c>
      <c r="C1113" s="33">
        <f>ESTUDIANTES!C1113</f>
        <v>0</v>
      </c>
      <c r="D1113" s="99">
        <f>ESTUDIANTES!D1113</f>
        <v>0</v>
      </c>
      <c r="E1113" s="99"/>
      <c r="F1113" s="99"/>
      <c r="G1113" s="99"/>
      <c r="H1113" s="34">
        <f>ESTUDIANTES!E1113</f>
        <v>0</v>
      </c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  <c r="FS1113" s="6"/>
      <c r="FT1113" s="6"/>
      <c r="FU1113" s="6"/>
      <c r="FV1113" s="6"/>
      <c r="FW1113" s="6"/>
      <c r="FX1113" s="6"/>
      <c r="FY1113" s="6"/>
      <c r="FZ1113" s="6"/>
      <c r="GA1113" s="6"/>
      <c r="GB1113" s="6"/>
      <c r="GC1113" s="6"/>
      <c r="GD1113" s="6"/>
      <c r="GE1113" s="6"/>
      <c r="GF1113" s="6"/>
      <c r="GG1113" s="6"/>
      <c r="GH1113" s="6"/>
      <c r="GI1113" s="6"/>
      <c r="GJ1113" s="6"/>
      <c r="GK1113" s="6"/>
      <c r="GL1113" s="6"/>
      <c r="GM1113" s="6"/>
      <c r="GN1113" s="6"/>
      <c r="GO1113" s="6"/>
      <c r="GP1113" s="6"/>
      <c r="GQ1113" s="6"/>
      <c r="GR1113" s="6"/>
      <c r="GS1113" s="6"/>
      <c r="GT1113" s="6"/>
      <c r="GU1113" s="6"/>
      <c r="GV1113" s="6"/>
      <c r="GW1113" s="6"/>
      <c r="GX1113" s="6"/>
      <c r="GY1113" s="6"/>
      <c r="GZ1113" s="6"/>
      <c r="HA1113" s="6"/>
      <c r="HB1113" s="6"/>
      <c r="HC1113" s="6"/>
      <c r="HD1113" s="6"/>
      <c r="HE1113" s="6"/>
      <c r="HF1113" s="6"/>
      <c r="HG1113" s="6"/>
      <c r="HH1113" s="6"/>
      <c r="HI1113" s="6"/>
      <c r="HJ1113" s="6"/>
      <c r="HK1113" s="6"/>
      <c r="HL1113" s="6"/>
      <c r="HM1113" s="6"/>
      <c r="HN1113" s="6"/>
      <c r="HO1113" s="6"/>
      <c r="HP1113" s="6"/>
      <c r="HQ1113" s="6"/>
      <c r="HR1113" s="6"/>
      <c r="HS1113" s="6"/>
      <c r="HT1113" s="6"/>
      <c r="HU1113" s="6"/>
      <c r="HV1113" s="6"/>
      <c r="HW1113" s="6"/>
      <c r="HX1113" s="6"/>
      <c r="HY1113" s="6"/>
      <c r="HZ1113" s="6"/>
      <c r="IA1113" s="6"/>
      <c r="IB1113" s="6"/>
      <c r="IC1113" s="6"/>
      <c r="ID1113" s="6"/>
      <c r="IE1113" s="6"/>
      <c r="IF1113" s="6"/>
      <c r="IG1113" s="6"/>
      <c r="IH1113" s="6"/>
      <c r="II1113" s="6"/>
      <c r="IJ1113" s="6"/>
      <c r="IK1113" s="6"/>
      <c r="IL1113" s="6"/>
      <c r="IM1113" s="6"/>
      <c r="IN1113" s="6"/>
      <c r="IO1113" s="6"/>
      <c r="IP1113" s="6"/>
      <c r="IQ1113" s="6"/>
      <c r="IR1113" s="6"/>
      <c r="IS1113" s="6"/>
      <c r="IT1113" s="6"/>
      <c r="IU1113" s="6"/>
      <c r="IV1113" s="6"/>
      <c r="IW1113" s="6"/>
      <c r="IX1113" s="6"/>
      <c r="IY1113" s="6"/>
      <c r="IZ1113" s="6"/>
    </row>
    <row r="1114" spans="1:260" s="5" customFormat="1" x14ac:dyDescent="0.35">
      <c r="A1114" s="32">
        <v>1110</v>
      </c>
      <c r="B1114" s="33">
        <f>ESTUDIANTES!B1114</f>
        <v>0</v>
      </c>
      <c r="C1114" s="33">
        <f>ESTUDIANTES!C1114</f>
        <v>0</v>
      </c>
      <c r="D1114" s="99">
        <f>ESTUDIANTES!D1114</f>
        <v>0</v>
      </c>
      <c r="E1114" s="99"/>
      <c r="F1114" s="99"/>
      <c r="G1114" s="99"/>
      <c r="H1114" s="34">
        <f>ESTUDIANTES!E1114</f>
        <v>0</v>
      </c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  <c r="FS1114" s="6"/>
      <c r="FT1114" s="6"/>
      <c r="FU1114" s="6"/>
      <c r="FV1114" s="6"/>
      <c r="FW1114" s="6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  <c r="GP1114" s="6"/>
      <c r="GQ1114" s="6"/>
      <c r="GR1114" s="6"/>
      <c r="GS1114" s="6"/>
      <c r="GT1114" s="6"/>
      <c r="GU1114" s="6"/>
      <c r="GV1114" s="6"/>
      <c r="GW1114" s="6"/>
      <c r="GX1114" s="6"/>
      <c r="GY1114" s="6"/>
      <c r="GZ1114" s="6"/>
      <c r="HA1114" s="6"/>
      <c r="HB1114" s="6"/>
      <c r="HC1114" s="6"/>
      <c r="HD1114" s="6"/>
      <c r="HE1114" s="6"/>
      <c r="HF1114" s="6"/>
      <c r="HG1114" s="6"/>
      <c r="HH1114" s="6"/>
      <c r="HI1114" s="6"/>
      <c r="HJ1114" s="6"/>
      <c r="HK1114" s="6"/>
      <c r="HL1114" s="6"/>
      <c r="HM1114" s="6"/>
      <c r="HN1114" s="6"/>
      <c r="HO1114" s="6"/>
      <c r="HP1114" s="6"/>
      <c r="HQ1114" s="6"/>
      <c r="HR1114" s="6"/>
      <c r="HS1114" s="6"/>
      <c r="HT1114" s="6"/>
      <c r="HU1114" s="6"/>
      <c r="HV1114" s="6"/>
      <c r="HW1114" s="6"/>
      <c r="HX1114" s="6"/>
      <c r="HY1114" s="6"/>
      <c r="HZ1114" s="6"/>
      <c r="IA1114" s="6"/>
      <c r="IB1114" s="6"/>
      <c r="IC1114" s="6"/>
      <c r="ID1114" s="6"/>
      <c r="IE1114" s="6"/>
      <c r="IF1114" s="6"/>
      <c r="IG1114" s="6"/>
      <c r="IH1114" s="6"/>
      <c r="II1114" s="6"/>
      <c r="IJ1114" s="6"/>
      <c r="IK1114" s="6"/>
      <c r="IL1114" s="6"/>
      <c r="IM1114" s="6"/>
      <c r="IN1114" s="6"/>
      <c r="IO1114" s="6"/>
      <c r="IP1114" s="6"/>
      <c r="IQ1114" s="6"/>
      <c r="IR1114" s="6"/>
      <c r="IS1114" s="6"/>
      <c r="IT1114" s="6"/>
      <c r="IU1114" s="6"/>
      <c r="IV1114" s="6"/>
      <c r="IW1114" s="6"/>
      <c r="IX1114" s="6"/>
      <c r="IY1114" s="6"/>
      <c r="IZ1114" s="6"/>
    </row>
    <row r="1115" spans="1:260" s="5" customFormat="1" x14ac:dyDescent="0.35">
      <c r="A1115" s="32">
        <v>1111</v>
      </c>
      <c r="B1115" s="33">
        <f>ESTUDIANTES!B1115</f>
        <v>0</v>
      </c>
      <c r="C1115" s="33">
        <f>ESTUDIANTES!C1115</f>
        <v>0</v>
      </c>
      <c r="D1115" s="99">
        <f>ESTUDIANTES!D1115</f>
        <v>0</v>
      </c>
      <c r="E1115" s="99"/>
      <c r="F1115" s="99"/>
      <c r="G1115" s="99"/>
      <c r="H1115" s="34">
        <f>ESTUDIANTES!E1115</f>
        <v>0</v>
      </c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  <c r="GW1115" s="6"/>
      <c r="GX1115" s="6"/>
      <c r="GY1115" s="6"/>
      <c r="GZ1115" s="6"/>
      <c r="HA1115" s="6"/>
      <c r="HB1115" s="6"/>
      <c r="HC1115" s="6"/>
      <c r="HD1115" s="6"/>
      <c r="HE1115" s="6"/>
      <c r="HF1115" s="6"/>
      <c r="HG1115" s="6"/>
      <c r="HH1115" s="6"/>
      <c r="HI1115" s="6"/>
      <c r="HJ1115" s="6"/>
      <c r="HK1115" s="6"/>
      <c r="HL1115" s="6"/>
      <c r="HM1115" s="6"/>
      <c r="HN1115" s="6"/>
      <c r="HO1115" s="6"/>
      <c r="HP1115" s="6"/>
      <c r="HQ1115" s="6"/>
      <c r="HR1115" s="6"/>
      <c r="HS1115" s="6"/>
      <c r="HT1115" s="6"/>
      <c r="HU1115" s="6"/>
      <c r="HV1115" s="6"/>
      <c r="HW1115" s="6"/>
      <c r="HX1115" s="6"/>
      <c r="HY1115" s="6"/>
      <c r="HZ1115" s="6"/>
      <c r="IA1115" s="6"/>
      <c r="IB1115" s="6"/>
      <c r="IC1115" s="6"/>
      <c r="ID1115" s="6"/>
      <c r="IE1115" s="6"/>
      <c r="IF1115" s="6"/>
      <c r="IG1115" s="6"/>
      <c r="IH1115" s="6"/>
      <c r="II1115" s="6"/>
      <c r="IJ1115" s="6"/>
      <c r="IK1115" s="6"/>
      <c r="IL1115" s="6"/>
      <c r="IM1115" s="6"/>
      <c r="IN1115" s="6"/>
      <c r="IO1115" s="6"/>
      <c r="IP1115" s="6"/>
      <c r="IQ1115" s="6"/>
      <c r="IR1115" s="6"/>
      <c r="IS1115" s="6"/>
      <c r="IT1115" s="6"/>
      <c r="IU1115" s="6"/>
      <c r="IV1115" s="6"/>
      <c r="IW1115" s="6"/>
      <c r="IX1115" s="6"/>
      <c r="IY1115" s="6"/>
      <c r="IZ1115" s="6"/>
    </row>
    <row r="1116" spans="1:260" s="5" customFormat="1" x14ac:dyDescent="0.35">
      <c r="A1116" s="32">
        <v>1112</v>
      </c>
      <c r="B1116" s="33">
        <f>ESTUDIANTES!B1116</f>
        <v>0</v>
      </c>
      <c r="C1116" s="33">
        <f>ESTUDIANTES!C1116</f>
        <v>0</v>
      </c>
      <c r="D1116" s="99">
        <f>ESTUDIANTES!D1116</f>
        <v>0</v>
      </c>
      <c r="E1116" s="99"/>
      <c r="F1116" s="99"/>
      <c r="G1116" s="99"/>
      <c r="H1116" s="34">
        <f>ESTUDIANTES!E1116</f>
        <v>0</v>
      </c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  <c r="GW1116" s="6"/>
      <c r="GX1116" s="6"/>
      <c r="GY1116" s="6"/>
      <c r="GZ1116" s="6"/>
      <c r="HA1116" s="6"/>
      <c r="HB1116" s="6"/>
      <c r="HC1116" s="6"/>
      <c r="HD1116" s="6"/>
      <c r="HE1116" s="6"/>
      <c r="HF1116" s="6"/>
      <c r="HG1116" s="6"/>
      <c r="HH1116" s="6"/>
      <c r="HI1116" s="6"/>
      <c r="HJ1116" s="6"/>
      <c r="HK1116" s="6"/>
      <c r="HL1116" s="6"/>
      <c r="HM1116" s="6"/>
      <c r="HN1116" s="6"/>
      <c r="HO1116" s="6"/>
      <c r="HP1116" s="6"/>
      <c r="HQ1116" s="6"/>
      <c r="HR1116" s="6"/>
      <c r="HS1116" s="6"/>
      <c r="HT1116" s="6"/>
      <c r="HU1116" s="6"/>
      <c r="HV1116" s="6"/>
      <c r="HW1116" s="6"/>
      <c r="HX1116" s="6"/>
      <c r="HY1116" s="6"/>
      <c r="HZ1116" s="6"/>
      <c r="IA1116" s="6"/>
      <c r="IB1116" s="6"/>
      <c r="IC1116" s="6"/>
      <c r="ID1116" s="6"/>
      <c r="IE1116" s="6"/>
      <c r="IF1116" s="6"/>
      <c r="IG1116" s="6"/>
      <c r="IH1116" s="6"/>
      <c r="II1116" s="6"/>
      <c r="IJ1116" s="6"/>
      <c r="IK1116" s="6"/>
      <c r="IL1116" s="6"/>
      <c r="IM1116" s="6"/>
      <c r="IN1116" s="6"/>
      <c r="IO1116" s="6"/>
      <c r="IP1116" s="6"/>
      <c r="IQ1116" s="6"/>
      <c r="IR1116" s="6"/>
      <c r="IS1116" s="6"/>
      <c r="IT1116" s="6"/>
      <c r="IU1116" s="6"/>
      <c r="IV1116" s="6"/>
      <c r="IW1116" s="6"/>
      <c r="IX1116" s="6"/>
      <c r="IY1116" s="6"/>
      <c r="IZ1116" s="6"/>
    </row>
    <row r="1117" spans="1:260" s="5" customFormat="1" x14ac:dyDescent="0.35">
      <c r="A1117" s="32">
        <v>1113</v>
      </c>
      <c r="B1117" s="33">
        <f>ESTUDIANTES!B1117</f>
        <v>0</v>
      </c>
      <c r="C1117" s="33">
        <f>ESTUDIANTES!C1117</f>
        <v>0</v>
      </c>
      <c r="D1117" s="99">
        <f>ESTUDIANTES!D1117</f>
        <v>0</v>
      </c>
      <c r="E1117" s="99"/>
      <c r="F1117" s="99"/>
      <c r="G1117" s="99"/>
      <c r="H1117" s="34">
        <f>ESTUDIANTES!E1117</f>
        <v>0</v>
      </c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  <c r="GW1117" s="6"/>
      <c r="GX1117" s="6"/>
      <c r="GY1117" s="6"/>
      <c r="GZ1117" s="6"/>
      <c r="HA1117" s="6"/>
      <c r="HB1117" s="6"/>
      <c r="HC1117" s="6"/>
      <c r="HD1117" s="6"/>
      <c r="HE1117" s="6"/>
      <c r="HF1117" s="6"/>
      <c r="HG1117" s="6"/>
      <c r="HH1117" s="6"/>
      <c r="HI1117" s="6"/>
      <c r="HJ1117" s="6"/>
      <c r="HK1117" s="6"/>
      <c r="HL1117" s="6"/>
      <c r="HM1117" s="6"/>
      <c r="HN1117" s="6"/>
      <c r="HO1117" s="6"/>
      <c r="HP1117" s="6"/>
      <c r="HQ1117" s="6"/>
      <c r="HR1117" s="6"/>
      <c r="HS1117" s="6"/>
      <c r="HT1117" s="6"/>
      <c r="HU1117" s="6"/>
      <c r="HV1117" s="6"/>
      <c r="HW1117" s="6"/>
      <c r="HX1117" s="6"/>
      <c r="HY1117" s="6"/>
      <c r="HZ1117" s="6"/>
      <c r="IA1117" s="6"/>
      <c r="IB1117" s="6"/>
      <c r="IC1117" s="6"/>
      <c r="ID1117" s="6"/>
      <c r="IE1117" s="6"/>
      <c r="IF1117" s="6"/>
      <c r="IG1117" s="6"/>
      <c r="IH1117" s="6"/>
      <c r="II1117" s="6"/>
      <c r="IJ1117" s="6"/>
      <c r="IK1117" s="6"/>
      <c r="IL1117" s="6"/>
      <c r="IM1117" s="6"/>
      <c r="IN1117" s="6"/>
      <c r="IO1117" s="6"/>
      <c r="IP1117" s="6"/>
      <c r="IQ1117" s="6"/>
      <c r="IR1117" s="6"/>
      <c r="IS1117" s="6"/>
      <c r="IT1117" s="6"/>
      <c r="IU1117" s="6"/>
      <c r="IV1117" s="6"/>
      <c r="IW1117" s="6"/>
      <c r="IX1117" s="6"/>
      <c r="IY1117" s="6"/>
      <c r="IZ1117" s="6"/>
    </row>
    <row r="1118" spans="1:260" s="5" customFormat="1" x14ac:dyDescent="0.35">
      <c r="A1118" s="32">
        <v>1114</v>
      </c>
      <c r="B1118" s="33">
        <f>ESTUDIANTES!B1118</f>
        <v>0</v>
      </c>
      <c r="C1118" s="33">
        <f>ESTUDIANTES!C1118</f>
        <v>0</v>
      </c>
      <c r="D1118" s="99">
        <f>ESTUDIANTES!D1118</f>
        <v>0</v>
      </c>
      <c r="E1118" s="99"/>
      <c r="F1118" s="99"/>
      <c r="G1118" s="99"/>
      <c r="H1118" s="34">
        <f>ESTUDIANTES!E1118</f>
        <v>0</v>
      </c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  <c r="GW1118" s="6"/>
      <c r="GX1118" s="6"/>
      <c r="GY1118" s="6"/>
      <c r="GZ1118" s="6"/>
      <c r="HA1118" s="6"/>
      <c r="HB1118" s="6"/>
      <c r="HC1118" s="6"/>
      <c r="HD1118" s="6"/>
      <c r="HE1118" s="6"/>
      <c r="HF1118" s="6"/>
      <c r="HG1118" s="6"/>
      <c r="HH1118" s="6"/>
      <c r="HI1118" s="6"/>
      <c r="HJ1118" s="6"/>
      <c r="HK1118" s="6"/>
      <c r="HL1118" s="6"/>
      <c r="HM1118" s="6"/>
      <c r="HN1118" s="6"/>
      <c r="HO1118" s="6"/>
      <c r="HP1118" s="6"/>
      <c r="HQ1118" s="6"/>
      <c r="HR1118" s="6"/>
      <c r="HS1118" s="6"/>
      <c r="HT1118" s="6"/>
      <c r="HU1118" s="6"/>
      <c r="HV1118" s="6"/>
      <c r="HW1118" s="6"/>
      <c r="HX1118" s="6"/>
      <c r="HY1118" s="6"/>
      <c r="HZ1118" s="6"/>
      <c r="IA1118" s="6"/>
      <c r="IB1118" s="6"/>
      <c r="IC1118" s="6"/>
      <c r="ID1118" s="6"/>
      <c r="IE1118" s="6"/>
      <c r="IF1118" s="6"/>
      <c r="IG1118" s="6"/>
      <c r="IH1118" s="6"/>
      <c r="II1118" s="6"/>
      <c r="IJ1118" s="6"/>
      <c r="IK1118" s="6"/>
      <c r="IL1118" s="6"/>
      <c r="IM1118" s="6"/>
      <c r="IN1118" s="6"/>
      <c r="IO1118" s="6"/>
      <c r="IP1118" s="6"/>
      <c r="IQ1118" s="6"/>
      <c r="IR1118" s="6"/>
      <c r="IS1118" s="6"/>
      <c r="IT1118" s="6"/>
      <c r="IU1118" s="6"/>
      <c r="IV1118" s="6"/>
      <c r="IW1118" s="6"/>
      <c r="IX1118" s="6"/>
      <c r="IY1118" s="6"/>
      <c r="IZ1118" s="6"/>
    </row>
    <row r="1119" spans="1:260" s="5" customFormat="1" x14ac:dyDescent="0.35">
      <c r="A1119" s="32">
        <v>1115</v>
      </c>
      <c r="B1119" s="33">
        <f>ESTUDIANTES!B1119</f>
        <v>0</v>
      </c>
      <c r="C1119" s="33">
        <f>ESTUDIANTES!C1119</f>
        <v>0</v>
      </c>
      <c r="D1119" s="99">
        <f>ESTUDIANTES!D1119</f>
        <v>0</v>
      </c>
      <c r="E1119" s="99"/>
      <c r="F1119" s="99"/>
      <c r="G1119" s="99"/>
      <c r="H1119" s="34">
        <f>ESTUDIANTES!E1119</f>
        <v>0</v>
      </c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  <c r="GW1119" s="6"/>
      <c r="GX1119" s="6"/>
      <c r="GY1119" s="6"/>
      <c r="GZ1119" s="6"/>
      <c r="HA1119" s="6"/>
      <c r="HB1119" s="6"/>
      <c r="HC1119" s="6"/>
      <c r="HD1119" s="6"/>
      <c r="HE1119" s="6"/>
      <c r="HF1119" s="6"/>
      <c r="HG1119" s="6"/>
      <c r="HH1119" s="6"/>
      <c r="HI1119" s="6"/>
      <c r="HJ1119" s="6"/>
      <c r="HK1119" s="6"/>
      <c r="HL1119" s="6"/>
      <c r="HM1119" s="6"/>
      <c r="HN1119" s="6"/>
      <c r="HO1119" s="6"/>
      <c r="HP1119" s="6"/>
      <c r="HQ1119" s="6"/>
      <c r="HR1119" s="6"/>
      <c r="HS1119" s="6"/>
      <c r="HT1119" s="6"/>
      <c r="HU1119" s="6"/>
      <c r="HV1119" s="6"/>
      <c r="HW1119" s="6"/>
      <c r="HX1119" s="6"/>
      <c r="HY1119" s="6"/>
      <c r="HZ1119" s="6"/>
      <c r="IA1119" s="6"/>
      <c r="IB1119" s="6"/>
      <c r="IC1119" s="6"/>
      <c r="ID1119" s="6"/>
      <c r="IE1119" s="6"/>
      <c r="IF1119" s="6"/>
      <c r="IG1119" s="6"/>
      <c r="IH1119" s="6"/>
      <c r="II1119" s="6"/>
      <c r="IJ1119" s="6"/>
      <c r="IK1119" s="6"/>
      <c r="IL1119" s="6"/>
      <c r="IM1119" s="6"/>
      <c r="IN1119" s="6"/>
      <c r="IO1119" s="6"/>
      <c r="IP1119" s="6"/>
      <c r="IQ1119" s="6"/>
      <c r="IR1119" s="6"/>
      <c r="IS1119" s="6"/>
      <c r="IT1119" s="6"/>
      <c r="IU1119" s="6"/>
      <c r="IV1119" s="6"/>
      <c r="IW1119" s="6"/>
      <c r="IX1119" s="6"/>
      <c r="IY1119" s="6"/>
      <c r="IZ1119" s="6"/>
    </row>
    <row r="1120" spans="1:260" s="5" customFormat="1" x14ac:dyDescent="0.35">
      <c r="A1120" s="32">
        <v>1116</v>
      </c>
      <c r="B1120" s="33">
        <f>ESTUDIANTES!B1120</f>
        <v>0</v>
      </c>
      <c r="C1120" s="33">
        <f>ESTUDIANTES!C1120</f>
        <v>0</v>
      </c>
      <c r="D1120" s="99">
        <f>ESTUDIANTES!D1120</f>
        <v>0</v>
      </c>
      <c r="E1120" s="99"/>
      <c r="F1120" s="99"/>
      <c r="G1120" s="99"/>
      <c r="H1120" s="34">
        <f>ESTUDIANTES!E1120</f>
        <v>0</v>
      </c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  <c r="GW1120" s="6"/>
      <c r="GX1120" s="6"/>
      <c r="GY1120" s="6"/>
      <c r="GZ1120" s="6"/>
      <c r="HA1120" s="6"/>
      <c r="HB1120" s="6"/>
      <c r="HC1120" s="6"/>
      <c r="HD1120" s="6"/>
      <c r="HE1120" s="6"/>
      <c r="HF1120" s="6"/>
      <c r="HG1120" s="6"/>
      <c r="HH1120" s="6"/>
      <c r="HI1120" s="6"/>
      <c r="HJ1120" s="6"/>
      <c r="HK1120" s="6"/>
      <c r="HL1120" s="6"/>
      <c r="HM1120" s="6"/>
      <c r="HN1120" s="6"/>
      <c r="HO1120" s="6"/>
      <c r="HP1120" s="6"/>
      <c r="HQ1120" s="6"/>
      <c r="HR1120" s="6"/>
      <c r="HS1120" s="6"/>
      <c r="HT1120" s="6"/>
      <c r="HU1120" s="6"/>
      <c r="HV1120" s="6"/>
      <c r="HW1120" s="6"/>
      <c r="HX1120" s="6"/>
      <c r="HY1120" s="6"/>
      <c r="HZ1120" s="6"/>
      <c r="IA1120" s="6"/>
      <c r="IB1120" s="6"/>
      <c r="IC1120" s="6"/>
      <c r="ID1120" s="6"/>
      <c r="IE1120" s="6"/>
      <c r="IF1120" s="6"/>
      <c r="IG1120" s="6"/>
      <c r="IH1120" s="6"/>
      <c r="II1120" s="6"/>
      <c r="IJ1120" s="6"/>
      <c r="IK1120" s="6"/>
      <c r="IL1120" s="6"/>
      <c r="IM1120" s="6"/>
      <c r="IN1120" s="6"/>
      <c r="IO1120" s="6"/>
      <c r="IP1120" s="6"/>
      <c r="IQ1120" s="6"/>
      <c r="IR1120" s="6"/>
      <c r="IS1120" s="6"/>
      <c r="IT1120" s="6"/>
      <c r="IU1120" s="6"/>
      <c r="IV1120" s="6"/>
      <c r="IW1120" s="6"/>
      <c r="IX1120" s="6"/>
      <c r="IY1120" s="6"/>
      <c r="IZ1120" s="6"/>
    </row>
    <row r="1121" spans="1:260" s="5" customFormat="1" x14ac:dyDescent="0.35">
      <c r="A1121" s="32">
        <v>1117</v>
      </c>
      <c r="B1121" s="33">
        <f>ESTUDIANTES!B1121</f>
        <v>0</v>
      </c>
      <c r="C1121" s="33">
        <f>ESTUDIANTES!C1121</f>
        <v>0</v>
      </c>
      <c r="D1121" s="99">
        <f>ESTUDIANTES!D1121</f>
        <v>0</v>
      </c>
      <c r="E1121" s="99"/>
      <c r="F1121" s="99"/>
      <c r="G1121" s="99"/>
      <c r="H1121" s="34">
        <f>ESTUDIANTES!E1121</f>
        <v>0</v>
      </c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  <c r="GW1121" s="6"/>
      <c r="GX1121" s="6"/>
      <c r="GY1121" s="6"/>
      <c r="GZ1121" s="6"/>
      <c r="HA1121" s="6"/>
      <c r="HB1121" s="6"/>
      <c r="HC1121" s="6"/>
      <c r="HD1121" s="6"/>
      <c r="HE1121" s="6"/>
      <c r="HF1121" s="6"/>
      <c r="HG1121" s="6"/>
      <c r="HH1121" s="6"/>
      <c r="HI1121" s="6"/>
      <c r="HJ1121" s="6"/>
      <c r="HK1121" s="6"/>
      <c r="HL1121" s="6"/>
      <c r="HM1121" s="6"/>
      <c r="HN1121" s="6"/>
      <c r="HO1121" s="6"/>
      <c r="HP1121" s="6"/>
      <c r="HQ1121" s="6"/>
      <c r="HR1121" s="6"/>
      <c r="HS1121" s="6"/>
      <c r="HT1121" s="6"/>
      <c r="HU1121" s="6"/>
      <c r="HV1121" s="6"/>
      <c r="HW1121" s="6"/>
      <c r="HX1121" s="6"/>
      <c r="HY1121" s="6"/>
      <c r="HZ1121" s="6"/>
      <c r="IA1121" s="6"/>
      <c r="IB1121" s="6"/>
      <c r="IC1121" s="6"/>
      <c r="ID1121" s="6"/>
      <c r="IE1121" s="6"/>
      <c r="IF1121" s="6"/>
      <c r="IG1121" s="6"/>
      <c r="IH1121" s="6"/>
      <c r="II1121" s="6"/>
      <c r="IJ1121" s="6"/>
      <c r="IK1121" s="6"/>
      <c r="IL1121" s="6"/>
      <c r="IM1121" s="6"/>
      <c r="IN1121" s="6"/>
      <c r="IO1121" s="6"/>
      <c r="IP1121" s="6"/>
      <c r="IQ1121" s="6"/>
      <c r="IR1121" s="6"/>
      <c r="IS1121" s="6"/>
      <c r="IT1121" s="6"/>
      <c r="IU1121" s="6"/>
      <c r="IV1121" s="6"/>
      <c r="IW1121" s="6"/>
      <c r="IX1121" s="6"/>
      <c r="IY1121" s="6"/>
      <c r="IZ1121" s="6"/>
    </row>
    <row r="1122" spans="1:260" s="5" customFormat="1" x14ac:dyDescent="0.35">
      <c r="A1122" s="32">
        <v>1118</v>
      </c>
      <c r="B1122" s="33">
        <f>ESTUDIANTES!B1122</f>
        <v>0</v>
      </c>
      <c r="C1122" s="33">
        <f>ESTUDIANTES!C1122</f>
        <v>0</v>
      </c>
      <c r="D1122" s="99">
        <f>ESTUDIANTES!D1122</f>
        <v>0</v>
      </c>
      <c r="E1122" s="99"/>
      <c r="F1122" s="99"/>
      <c r="G1122" s="99"/>
      <c r="H1122" s="34">
        <f>ESTUDIANTES!E1122</f>
        <v>0</v>
      </c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  <c r="GW1122" s="6"/>
      <c r="GX1122" s="6"/>
      <c r="GY1122" s="6"/>
      <c r="GZ1122" s="6"/>
      <c r="HA1122" s="6"/>
      <c r="HB1122" s="6"/>
      <c r="HC1122" s="6"/>
      <c r="HD1122" s="6"/>
      <c r="HE1122" s="6"/>
      <c r="HF1122" s="6"/>
      <c r="HG1122" s="6"/>
      <c r="HH1122" s="6"/>
      <c r="HI1122" s="6"/>
      <c r="HJ1122" s="6"/>
      <c r="HK1122" s="6"/>
      <c r="HL1122" s="6"/>
      <c r="HM1122" s="6"/>
      <c r="HN1122" s="6"/>
      <c r="HO1122" s="6"/>
      <c r="HP1122" s="6"/>
      <c r="HQ1122" s="6"/>
      <c r="HR1122" s="6"/>
      <c r="HS1122" s="6"/>
      <c r="HT1122" s="6"/>
      <c r="HU1122" s="6"/>
      <c r="HV1122" s="6"/>
      <c r="HW1122" s="6"/>
      <c r="HX1122" s="6"/>
      <c r="HY1122" s="6"/>
      <c r="HZ1122" s="6"/>
      <c r="IA1122" s="6"/>
      <c r="IB1122" s="6"/>
      <c r="IC1122" s="6"/>
      <c r="ID1122" s="6"/>
      <c r="IE1122" s="6"/>
      <c r="IF1122" s="6"/>
      <c r="IG1122" s="6"/>
      <c r="IH1122" s="6"/>
      <c r="II1122" s="6"/>
      <c r="IJ1122" s="6"/>
      <c r="IK1122" s="6"/>
      <c r="IL1122" s="6"/>
      <c r="IM1122" s="6"/>
      <c r="IN1122" s="6"/>
      <c r="IO1122" s="6"/>
      <c r="IP1122" s="6"/>
      <c r="IQ1122" s="6"/>
      <c r="IR1122" s="6"/>
      <c r="IS1122" s="6"/>
      <c r="IT1122" s="6"/>
      <c r="IU1122" s="6"/>
      <c r="IV1122" s="6"/>
      <c r="IW1122" s="6"/>
      <c r="IX1122" s="6"/>
      <c r="IY1122" s="6"/>
      <c r="IZ1122" s="6"/>
    </row>
    <row r="1123" spans="1:260" s="5" customFormat="1" x14ac:dyDescent="0.35">
      <c r="A1123" s="32">
        <v>1119</v>
      </c>
      <c r="B1123" s="33">
        <f>ESTUDIANTES!B1123</f>
        <v>0</v>
      </c>
      <c r="C1123" s="33">
        <f>ESTUDIANTES!C1123</f>
        <v>0</v>
      </c>
      <c r="D1123" s="99">
        <f>ESTUDIANTES!D1123</f>
        <v>0</v>
      </c>
      <c r="E1123" s="99"/>
      <c r="F1123" s="99"/>
      <c r="G1123" s="99"/>
      <c r="H1123" s="34">
        <f>ESTUDIANTES!E1123</f>
        <v>0</v>
      </c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  <c r="HA1123" s="6"/>
      <c r="HB1123" s="6"/>
      <c r="HC1123" s="6"/>
      <c r="HD1123" s="6"/>
      <c r="HE1123" s="6"/>
      <c r="HF1123" s="6"/>
      <c r="HG1123" s="6"/>
      <c r="HH1123" s="6"/>
      <c r="HI1123" s="6"/>
      <c r="HJ1123" s="6"/>
      <c r="HK1123" s="6"/>
      <c r="HL1123" s="6"/>
      <c r="HM1123" s="6"/>
      <c r="HN1123" s="6"/>
      <c r="HO1123" s="6"/>
      <c r="HP1123" s="6"/>
      <c r="HQ1123" s="6"/>
      <c r="HR1123" s="6"/>
      <c r="HS1123" s="6"/>
      <c r="HT1123" s="6"/>
      <c r="HU1123" s="6"/>
      <c r="HV1123" s="6"/>
      <c r="HW1123" s="6"/>
      <c r="HX1123" s="6"/>
      <c r="HY1123" s="6"/>
      <c r="HZ1123" s="6"/>
      <c r="IA1123" s="6"/>
      <c r="IB1123" s="6"/>
      <c r="IC1123" s="6"/>
      <c r="ID1123" s="6"/>
      <c r="IE1123" s="6"/>
      <c r="IF1123" s="6"/>
      <c r="IG1123" s="6"/>
      <c r="IH1123" s="6"/>
      <c r="II1123" s="6"/>
      <c r="IJ1123" s="6"/>
      <c r="IK1123" s="6"/>
      <c r="IL1123" s="6"/>
      <c r="IM1123" s="6"/>
      <c r="IN1123" s="6"/>
      <c r="IO1123" s="6"/>
      <c r="IP1123" s="6"/>
      <c r="IQ1123" s="6"/>
      <c r="IR1123" s="6"/>
      <c r="IS1123" s="6"/>
      <c r="IT1123" s="6"/>
      <c r="IU1123" s="6"/>
      <c r="IV1123" s="6"/>
      <c r="IW1123" s="6"/>
      <c r="IX1123" s="6"/>
      <c r="IY1123" s="6"/>
      <c r="IZ1123" s="6"/>
    </row>
    <row r="1124" spans="1:260" s="5" customFormat="1" x14ac:dyDescent="0.35">
      <c r="A1124" s="32">
        <v>1120</v>
      </c>
      <c r="B1124" s="33">
        <f>ESTUDIANTES!B1124</f>
        <v>0</v>
      </c>
      <c r="C1124" s="33">
        <f>ESTUDIANTES!C1124</f>
        <v>0</v>
      </c>
      <c r="D1124" s="99">
        <f>ESTUDIANTES!D1124</f>
        <v>0</v>
      </c>
      <c r="E1124" s="99"/>
      <c r="F1124" s="99"/>
      <c r="G1124" s="99"/>
      <c r="H1124" s="34">
        <f>ESTUDIANTES!E1124</f>
        <v>0</v>
      </c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  <c r="GW1124" s="6"/>
      <c r="GX1124" s="6"/>
      <c r="GY1124" s="6"/>
      <c r="GZ1124" s="6"/>
      <c r="HA1124" s="6"/>
      <c r="HB1124" s="6"/>
      <c r="HC1124" s="6"/>
      <c r="HD1124" s="6"/>
      <c r="HE1124" s="6"/>
      <c r="HF1124" s="6"/>
      <c r="HG1124" s="6"/>
      <c r="HH1124" s="6"/>
      <c r="HI1124" s="6"/>
      <c r="HJ1124" s="6"/>
      <c r="HK1124" s="6"/>
      <c r="HL1124" s="6"/>
      <c r="HM1124" s="6"/>
      <c r="HN1124" s="6"/>
      <c r="HO1124" s="6"/>
      <c r="HP1124" s="6"/>
      <c r="HQ1124" s="6"/>
      <c r="HR1124" s="6"/>
      <c r="HS1124" s="6"/>
      <c r="HT1124" s="6"/>
      <c r="HU1124" s="6"/>
      <c r="HV1124" s="6"/>
      <c r="HW1124" s="6"/>
      <c r="HX1124" s="6"/>
      <c r="HY1124" s="6"/>
      <c r="HZ1124" s="6"/>
      <c r="IA1124" s="6"/>
      <c r="IB1124" s="6"/>
      <c r="IC1124" s="6"/>
      <c r="ID1124" s="6"/>
      <c r="IE1124" s="6"/>
      <c r="IF1124" s="6"/>
      <c r="IG1124" s="6"/>
      <c r="IH1124" s="6"/>
      <c r="II1124" s="6"/>
      <c r="IJ1124" s="6"/>
      <c r="IK1124" s="6"/>
      <c r="IL1124" s="6"/>
      <c r="IM1124" s="6"/>
      <c r="IN1124" s="6"/>
      <c r="IO1124" s="6"/>
      <c r="IP1124" s="6"/>
      <c r="IQ1124" s="6"/>
      <c r="IR1124" s="6"/>
      <c r="IS1124" s="6"/>
      <c r="IT1124" s="6"/>
      <c r="IU1124" s="6"/>
      <c r="IV1124" s="6"/>
      <c r="IW1124" s="6"/>
      <c r="IX1124" s="6"/>
      <c r="IY1124" s="6"/>
      <c r="IZ1124" s="6"/>
    </row>
    <row r="1125" spans="1:260" s="5" customFormat="1" x14ac:dyDescent="0.35">
      <c r="A1125" s="32">
        <v>1121</v>
      </c>
      <c r="B1125" s="33">
        <f>ESTUDIANTES!B1125</f>
        <v>0</v>
      </c>
      <c r="C1125" s="33">
        <f>ESTUDIANTES!C1125</f>
        <v>0</v>
      </c>
      <c r="D1125" s="99">
        <f>ESTUDIANTES!D1125</f>
        <v>0</v>
      </c>
      <c r="E1125" s="99"/>
      <c r="F1125" s="99"/>
      <c r="G1125" s="99"/>
      <c r="H1125" s="34">
        <f>ESTUDIANTES!E1125</f>
        <v>0</v>
      </c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  <c r="GW1125" s="6"/>
      <c r="GX1125" s="6"/>
      <c r="GY1125" s="6"/>
      <c r="GZ1125" s="6"/>
      <c r="HA1125" s="6"/>
      <c r="HB1125" s="6"/>
      <c r="HC1125" s="6"/>
      <c r="HD1125" s="6"/>
      <c r="HE1125" s="6"/>
      <c r="HF1125" s="6"/>
      <c r="HG1125" s="6"/>
      <c r="HH1125" s="6"/>
      <c r="HI1125" s="6"/>
      <c r="HJ1125" s="6"/>
      <c r="HK1125" s="6"/>
      <c r="HL1125" s="6"/>
      <c r="HM1125" s="6"/>
      <c r="HN1125" s="6"/>
      <c r="HO1125" s="6"/>
      <c r="HP1125" s="6"/>
      <c r="HQ1125" s="6"/>
      <c r="HR1125" s="6"/>
      <c r="HS1125" s="6"/>
      <c r="HT1125" s="6"/>
      <c r="HU1125" s="6"/>
      <c r="HV1125" s="6"/>
      <c r="HW1125" s="6"/>
      <c r="HX1125" s="6"/>
      <c r="HY1125" s="6"/>
      <c r="HZ1125" s="6"/>
      <c r="IA1125" s="6"/>
      <c r="IB1125" s="6"/>
      <c r="IC1125" s="6"/>
      <c r="ID1125" s="6"/>
      <c r="IE1125" s="6"/>
      <c r="IF1125" s="6"/>
      <c r="IG1125" s="6"/>
      <c r="IH1125" s="6"/>
      <c r="II1125" s="6"/>
      <c r="IJ1125" s="6"/>
      <c r="IK1125" s="6"/>
      <c r="IL1125" s="6"/>
      <c r="IM1125" s="6"/>
      <c r="IN1125" s="6"/>
      <c r="IO1125" s="6"/>
      <c r="IP1125" s="6"/>
      <c r="IQ1125" s="6"/>
      <c r="IR1125" s="6"/>
      <c r="IS1125" s="6"/>
      <c r="IT1125" s="6"/>
      <c r="IU1125" s="6"/>
      <c r="IV1125" s="6"/>
      <c r="IW1125" s="6"/>
      <c r="IX1125" s="6"/>
      <c r="IY1125" s="6"/>
      <c r="IZ1125" s="6"/>
    </row>
    <row r="1126" spans="1:260" s="5" customFormat="1" x14ac:dyDescent="0.35">
      <c r="A1126" s="32">
        <v>1122</v>
      </c>
      <c r="B1126" s="33">
        <f>ESTUDIANTES!B1126</f>
        <v>0</v>
      </c>
      <c r="C1126" s="33">
        <f>ESTUDIANTES!C1126</f>
        <v>0</v>
      </c>
      <c r="D1126" s="99">
        <f>ESTUDIANTES!D1126</f>
        <v>0</v>
      </c>
      <c r="E1126" s="99"/>
      <c r="F1126" s="99"/>
      <c r="G1126" s="99"/>
      <c r="H1126" s="34">
        <f>ESTUDIANTES!E1126</f>
        <v>0</v>
      </c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  <c r="GW1126" s="6"/>
      <c r="GX1126" s="6"/>
      <c r="GY1126" s="6"/>
      <c r="GZ1126" s="6"/>
      <c r="HA1126" s="6"/>
      <c r="HB1126" s="6"/>
      <c r="HC1126" s="6"/>
      <c r="HD1126" s="6"/>
      <c r="HE1126" s="6"/>
      <c r="HF1126" s="6"/>
      <c r="HG1126" s="6"/>
      <c r="HH1126" s="6"/>
      <c r="HI1126" s="6"/>
      <c r="HJ1126" s="6"/>
      <c r="HK1126" s="6"/>
      <c r="HL1126" s="6"/>
      <c r="HM1126" s="6"/>
      <c r="HN1126" s="6"/>
      <c r="HO1126" s="6"/>
      <c r="HP1126" s="6"/>
      <c r="HQ1126" s="6"/>
      <c r="HR1126" s="6"/>
      <c r="HS1126" s="6"/>
      <c r="HT1126" s="6"/>
      <c r="HU1126" s="6"/>
      <c r="HV1126" s="6"/>
      <c r="HW1126" s="6"/>
      <c r="HX1126" s="6"/>
      <c r="HY1126" s="6"/>
      <c r="HZ1126" s="6"/>
      <c r="IA1126" s="6"/>
      <c r="IB1126" s="6"/>
      <c r="IC1126" s="6"/>
      <c r="ID1126" s="6"/>
      <c r="IE1126" s="6"/>
      <c r="IF1126" s="6"/>
      <c r="IG1126" s="6"/>
      <c r="IH1126" s="6"/>
      <c r="II1126" s="6"/>
      <c r="IJ1126" s="6"/>
      <c r="IK1126" s="6"/>
      <c r="IL1126" s="6"/>
      <c r="IM1126" s="6"/>
      <c r="IN1126" s="6"/>
      <c r="IO1126" s="6"/>
      <c r="IP1126" s="6"/>
      <c r="IQ1126" s="6"/>
      <c r="IR1126" s="6"/>
      <c r="IS1126" s="6"/>
      <c r="IT1126" s="6"/>
      <c r="IU1126" s="6"/>
      <c r="IV1126" s="6"/>
      <c r="IW1126" s="6"/>
      <c r="IX1126" s="6"/>
      <c r="IY1126" s="6"/>
      <c r="IZ1126" s="6"/>
    </row>
    <row r="1127" spans="1:260" s="5" customFormat="1" x14ac:dyDescent="0.35">
      <c r="A1127" s="32">
        <v>1123</v>
      </c>
      <c r="B1127" s="33">
        <f>ESTUDIANTES!B1127</f>
        <v>0</v>
      </c>
      <c r="C1127" s="33">
        <f>ESTUDIANTES!C1127</f>
        <v>0</v>
      </c>
      <c r="D1127" s="99">
        <f>ESTUDIANTES!D1127</f>
        <v>0</v>
      </c>
      <c r="E1127" s="99"/>
      <c r="F1127" s="99"/>
      <c r="G1127" s="99"/>
      <c r="H1127" s="34">
        <f>ESTUDIANTES!E1127</f>
        <v>0</v>
      </c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  <c r="GW1127" s="6"/>
      <c r="GX1127" s="6"/>
      <c r="GY1127" s="6"/>
      <c r="GZ1127" s="6"/>
      <c r="HA1127" s="6"/>
      <c r="HB1127" s="6"/>
      <c r="HC1127" s="6"/>
      <c r="HD1127" s="6"/>
      <c r="HE1127" s="6"/>
      <c r="HF1127" s="6"/>
      <c r="HG1127" s="6"/>
      <c r="HH1127" s="6"/>
      <c r="HI1127" s="6"/>
      <c r="HJ1127" s="6"/>
      <c r="HK1127" s="6"/>
      <c r="HL1127" s="6"/>
      <c r="HM1127" s="6"/>
      <c r="HN1127" s="6"/>
      <c r="HO1127" s="6"/>
      <c r="HP1127" s="6"/>
      <c r="HQ1127" s="6"/>
      <c r="HR1127" s="6"/>
      <c r="HS1127" s="6"/>
      <c r="HT1127" s="6"/>
      <c r="HU1127" s="6"/>
      <c r="HV1127" s="6"/>
      <c r="HW1127" s="6"/>
      <c r="HX1127" s="6"/>
      <c r="HY1127" s="6"/>
      <c r="HZ1127" s="6"/>
      <c r="IA1127" s="6"/>
      <c r="IB1127" s="6"/>
      <c r="IC1127" s="6"/>
      <c r="ID1127" s="6"/>
      <c r="IE1127" s="6"/>
      <c r="IF1127" s="6"/>
      <c r="IG1127" s="6"/>
      <c r="IH1127" s="6"/>
      <c r="II1127" s="6"/>
      <c r="IJ1127" s="6"/>
      <c r="IK1127" s="6"/>
      <c r="IL1127" s="6"/>
      <c r="IM1127" s="6"/>
      <c r="IN1127" s="6"/>
      <c r="IO1127" s="6"/>
      <c r="IP1127" s="6"/>
      <c r="IQ1127" s="6"/>
      <c r="IR1127" s="6"/>
      <c r="IS1127" s="6"/>
      <c r="IT1127" s="6"/>
      <c r="IU1127" s="6"/>
      <c r="IV1127" s="6"/>
      <c r="IW1127" s="6"/>
      <c r="IX1127" s="6"/>
      <c r="IY1127" s="6"/>
      <c r="IZ1127" s="6"/>
    </row>
    <row r="1128" spans="1:260" s="5" customFormat="1" x14ac:dyDescent="0.35">
      <c r="A1128" s="32">
        <v>1124</v>
      </c>
      <c r="B1128" s="33">
        <f>ESTUDIANTES!B1128</f>
        <v>0</v>
      </c>
      <c r="C1128" s="33">
        <f>ESTUDIANTES!C1128</f>
        <v>0</v>
      </c>
      <c r="D1128" s="99">
        <f>ESTUDIANTES!D1128</f>
        <v>0</v>
      </c>
      <c r="E1128" s="99"/>
      <c r="F1128" s="99"/>
      <c r="G1128" s="99"/>
      <c r="H1128" s="34">
        <f>ESTUDIANTES!E1128</f>
        <v>0</v>
      </c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  <c r="GW1128" s="6"/>
      <c r="GX1128" s="6"/>
      <c r="GY1128" s="6"/>
      <c r="GZ1128" s="6"/>
      <c r="HA1128" s="6"/>
      <c r="HB1128" s="6"/>
      <c r="HC1128" s="6"/>
      <c r="HD1128" s="6"/>
      <c r="HE1128" s="6"/>
      <c r="HF1128" s="6"/>
      <c r="HG1128" s="6"/>
      <c r="HH1128" s="6"/>
      <c r="HI1128" s="6"/>
      <c r="HJ1128" s="6"/>
      <c r="HK1128" s="6"/>
      <c r="HL1128" s="6"/>
      <c r="HM1128" s="6"/>
      <c r="HN1128" s="6"/>
      <c r="HO1128" s="6"/>
      <c r="HP1128" s="6"/>
      <c r="HQ1128" s="6"/>
      <c r="HR1128" s="6"/>
      <c r="HS1128" s="6"/>
      <c r="HT1128" s="6"/>
      <c r="HU1128" s="6"/>
      <c r="HV1128" s="6"/>
      <c r="HW1128" s="6"/>
      <c r="HX1128" s="6"/>
      <c r="HY1128" s="6"/>
      <c r="HZ1128" s="6"/>
      <c r="IA1128" s="6"/>
      <c r="IB1128" s="6"/>
      <c r="IC1128" s="6"/>
      <c r="ID1128" s="6"/>
      <c r="IE1128" s="6"/>
      <c r="IF1128" s="6"/>
      <c r="IG1128" s="6"/>
      <c r="IH1128" s="6"/>
      <c r="II1128" s="6"/>
      <c r="IJ1128" s="6"/>
      <c r="IK1128" s="6"/>
      <c r="IL1128" s="6"/>
      <c r="IM1128" s="6"/>
      <c r="IN1128" s="6"/>
      <c r="IO1128" s="6"/>
      <c r="IP1128" s="6"/>
      <c r="IQ1128" s="6"/>
      <c r="IR1128" s="6"/>
      <c r="IS1128" s="6"/>
      <c r="IT1128" s="6"/>
      <c r="IU1128" s="6"/>
      <c r="IV1128" s="6"/>
      <c r="IW1128" s="6"/>
      <c r="IX1128" s="6"/>
      <c r="IY1128" s="6"/>
      <c r="IZ1128" s="6"/>
    </row>
    <row r="1129" spans="1:260" s="5" customFormat="1" x14ac:dyDescent="0.35">
      <c r="A1129" s="32">
        <v>1125</v>
      </c>
      <c r="B1129" s="33">
        <f>ESTUDIANTES!B1129</f>
        <v>0</v>
      </c>
      <c r="C1129" s="33">
        <f>ESTUDIANTES!C1129</f>
        <v>0</v>
      </c>
      <c r="D1129" s="99">
        <f>ESTUDIANTES!D1129</f>
        <v>0</v>
      </c>
      <c r="E1129" s="99"/>
      <c r="F1129" s="99"/>
      <c r="G1129" s="99"/>
      <c r="H1129" s="34">
        <f>ESTUDIANTES!E1129</f>
        <v>0</v>
      </c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  <c r="GW1129" s="6"/>
      <c r="GX1129" s="6"/>
      <c r="GY1129" s="6"/>
      <c r="GZ1129" s="6"/>
      <c r="HA1129" s="6"/>
      <c r="HB1129" s="6"/>
      <c r="HC1129" s="6"/>
      <c r="HD1129" s="6"/>
      <c r="HE1129" s="6"/>
      <c r="HF1129" s="6"/>
      <c r="HG1129" s="6"/>
      <c r="HH1129" s="6"/>
      <c r="HI1129" s="6"/>
      <c r="HJ1129" s="6"/>
      <c r="HK1129" s="6"/>
      <c r="HL1129" s="6"/>
      <c r="HM1129" s="6"/>
      <c r="HN1129" s="6"/>
      <c r="HO1129" s="6"/>
      <c r="HP1129" s="6"/>
      <c r="HQ1129" s="6"/>
      <c r="HR1129" s="6"/>
      <c r="HS1129" s="6"/>
      <c r="HT1129" s="6"/>
      <c r="HU1129" s="6"/>
      <c r="HV1129" s="6"/>
      <c r="HW1129" s="6"/>
      <c r="HX1129" s="6"/>
      <c r="HY1129" s="6"/>
      <c r="HZ1129" s="6"/>
      <c r="IA1129" s="6"/>
      <c r="IB1129" s="6"/>
      <c r="IC1129" s="6"/>
      <c r="ID1129" s="6"/>
      <c r="IE1129" s="6"/>
      <c r="IF1129" s="6"/>
      <c r="IG1129" s="6"/>
      <c r="IH1129" s="6"/>
      <c r="II1129" s="6"/>
      <c r="IJ1129" s="6"/>
      <c r="IK1129" s="6"/>
      <c r="IL1129" s="6"/>
      <c r="IM1129" s="6"/>
      <c r="IN1129" s="6"/>
      <c r="IO1129" s="6"/>
      <c r="IP1129" s="6"/>
      <c r="IQ1129" s="6"/>
      <c r="IR1129" s="6"/>
      <c r="IS1129" s="6"/>
      <c r="IT1129" s="6"/>
      <c r="IU1129" s="6"/>
      <c r="IV1129" s="6"/>
      <c r="IW1129" s="6"/>
      <c r="IX1129" s="6"/>
      <c r="IY1129" s="6"/>
      <c r="IZ1129" s="6"/>
    </row>
    <row r="1130" spans="1:260" s="5" customFormat="1" x14ac:dyDescent="0.35">
      <c r="A1130" s="32">
        <v>1126</v>
      </c>
      <c r="B1130" s="33">
        <f>ESTUDIANTES!B1130</f>
        <v>0</v>
      </c>
      <c r="C1130" s="33">
        <f>ESTUDIANTES!C1130</f>
        <v>0</v>
      </c>
      <c r="D1130" s="99">
        <f>ESTUDIANTES!D1130</f>
        <v>0</v>
      </c>
      <c r="E1130" s="99"/>
      <c r="F1130" s="99"/>
      <c r="G1130" s="99"/>
      <c r="H1130" s="34">
        <f>ESTUDIANTES!E1130</f>
        <v>0</v>
      </c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  <c r="GW1130" s="6"/>
      <c r="GX1130" s="6"/>
      <c r="GY1130" s="6"/>
      <c r="GZ1130" s="6"/>
      <c r="HA1130" s="6"/>
      <c r="HB1130" s="6"/>
      <c r="HC1130" s="6"/>
      <c r="HD1130" s="6"/>
      <c r="HE1130" s="6"/>
      <c r="HF1130" s="6"/>
      <c r="HG1130" s="6"/>
      <c r="HH1130" s="6"/>
      <c r="HI1130" s="6"/>
      <c r="HJ1130" s="6"/>
      <c r="HK1130" s="6"/>
      <c r="HL1130" s="6"/>
      <c r="HM1130" s="6"/>
      <c r="HN1130" s="6"/>
      <c r="HO1130" s="6"/>
      <c r="HP1130" s="6"/>
      <c r="HQ1130" s="6"/>
      <c r="HR1130" s="6"/>
      <c r="HS1130" s="6"/>
      <c r="HT1130" s="6"/>
      <c r="HU1130" s="6"/>
      <c r="HV1130" s="6"/>
      <c r="HW1130" s="6"/>
      <c r="HX1130" s="6"/>
      <c r="HY1130" s="6"/>
      <c r="HZ1130" s="6"/>
      <c r="IA1130" s="6"/>
      <c r="IB1130" s="6"/>
      <c r="IC1130" s="6"/>
      <c r="ID1130" s="6"/>
      <c r="IE1130" s="6"/>
      <c r="IF1130" s="6"/>
      <c r="IG1130" s="6"/>
      <c r="IH1130" s="6"/>
      <c r="II1130" s="6"/>
      <c r="IJ1130" s="6"/>
      <c r="IK1130" s="6"/>
      <c r="IL1130" s="6"/>
      <c r="IM1130" s="6"/>
      <c r="IN1130" s="6"/>
      <c r="IO1130" s="6"/>
      <c r="IP1130" s="6"/>
      <c r="IQ1130" s="6"/>
      <c r="IR1130" s="6"/>
      <c r="IS1130" s="6"/>
      <c r="IT1130" s="6"/>
      <c r="IU1130" s="6"/>
      <c r="IV1130" s="6"/>
      <c r="IW1130" s="6"/>
      <c r="IX1130" s="6"/>
      <c r="IY1130" s="6"/>
      <c r="IZ1130" s="6"/>
    </row>
    <row r="1131" spans="1:260" s="5" customFormat="1" x14ac:dyDescent="0.35">
      <c r="A1131" s="32">
        <v>1127</v>
      </c>
      <c r="B1131" s="33">
        <f>ESTUDIANTES!B1131</f>
        <v>0</v>
      </c>
      <c r="C1131" s="33">
        <f>ESTUDIANTES!C1131</f>
        <v>0</v>
      </c>
      <c r="D1131" s="99">
        <f>ESTUDIANTES!D1131</f>
        <v>0</v>
      </c>
      <c r="E1131" s="99"/>
      <c r="F1131" s="99"/>
      <c r="G1131" s="99"/>
      <c r="H1131" s="34">
        <f>ESTUDIANTES!E1131</f>
        <v>0</v>
      </c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  <c r="FS1131" s="6"/>
      <c r="FT1131" s="6"/>
      <c r="FU1131" s="6"/>
      <c r="FV1131" s="6"/>
      <c r="FW1131" s="6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  <c r="GP1131" s="6"/>
      <c r="GQ1131" s="6"/>
      <c r="GR1131" s="6"/>
      <c r="GS1131" s="6"/>
      <c r="GT1131" s="6"/>
      <c r="GU1131" s="6"/>
      <c r="GV1131" s="6"/>
      <c r="GW1131" s="6"/>
      <c r="GX1131" s="6"/>
      <c r="GY1131" s="6"/>
      <c r="GZ1131" s="6"/>
      <c r="HA1131" s="6"/>
      <c r="HB1131" s="6"/>
      <c r="HC1131" s="6"/>
      <c r="HD1131" s="6"/>
      <c r="HE1131" s="6"/>
      <c r="HF1131" s="6"/>
      <c r="HG1131" s="6"/>
      <c r="HH1131" s="6"/>
      <c r="HI1131" s="6"/>
      <c r="HJ1131" s="6"/>
      <c r="HK1131" s="6"/>
      <c r="HL1131" s="6"/>
      <c r="HM1131" s="6"/>
      <c r="HN1131" s="6"/>
      <c r="HO1131" s="6"/>
      <c r="HP1131" s="6"/>
      <c r="HQ1131" s="6"/>
      <c r="HR1131" s="6"/>
      <c r="HS1131" s="6"/>
      <c r="HT1131" s="6"/>
      <c r="HU1131" s="6"/>
      <c r="HV1131" s="6"/>
      <c r="HW1131" s="6"/>
      <c r="HX1131" s="6"/>
      <c r="HY1131" s="6"/>
      <c r="HZ1131" s="6"/>
      <c r="IA1131" s="6"/>
      <c r="IB1131" s="6"/>
      <c r="IC1131" s="6"/>
      <c r="ID1131" s="6"/>
      <c r="IE1131" s="6"/>
      <c r="IF1131" s="6"/>
      <c r="IG1131" s="6"/>
      <c r="IH1131" s="6"/>
      <c r="II1131" s="6"/>
      <c r="IJ1131" s="6"/>
      <c r="IK1131" s="6"/>
      <c r="IL1131" s="6"/>
      <c r="IM1131" s="6"/>
      <c r="IN1131" s="6"/>
      <c r="IO1131" s="6"/>
      <c r="IP1131" s="6"/>
      <c r="IQ1131" s="6"/>
      <c r="IR1131" s="6"/>
      <c r="IS1131" s="6"/>
      <c r="IT1131" s="6"/>
      <c r="IU1131" s="6"/>
      <c r="IV1131" s="6"/>
      <c r="IW1131" s="6"/>
      <c r="IX1131" s="6"/>
      <c r="IY1131" s="6"/>
      <c r="IZ1131" s="6"/>
    </row>
    <row r="1132" spans="1:260" s="5" customFormat="1" x14ac:dyDescent="0.35">
      <c r="A1132" s="32">
        <v>1128</v>
      </c>
      <c r="B1132" s="33">
        <f>ESTUDIANTES!B1132</f>
        <v>0</v>
      </c>
      <c r="C1132" s="33">
        <f>ESTUDIANTES!C1132</f>
        <v>0</v>
      </c>
      <c r="D1132" s="99">
        <f>ESTUDIANTES!D1132</f>
        <v>0</v>
      </c>
      <c r="E1132" s="99"/>
      <c r="F1132" s="99"/>
      <c r="G1132" s="99"/>
      <c r="H1132" s="34">
        <f>ESTUDIANTES!E1132</f>
        <v>0</v>
      </c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  <c r="GW1132" s="6"/>
      <c r="GX1132" s="6"/>
      <c r="GY1132" s="6"/>
      <c r="GZ1132" s="6"/>
      <c r="HA1132" s="6"/>
      <c r="HB1132" s="6"/>
      <c r="HC1132" s="6"/>
      <c r="HD1132" s="6"/>
      <c r="HE1132" s="6"/>
      <c r="HF1132" s="6"/>
      <c r="HG1132" s="6"/>
      <c r="HH1132" s="6"/>
      <c r="HI1132" s="6"/>
      <c r="HJ1132" s="6"/>
      <c r="HK1132" s="6"/>
      <c r="HL1132" s="6"/>
      <c r="HM1132" s="6"/>
      <c r="HN1132" s="6"/>
      <c r="HO1132" s="6"/>
      <c r="HP1132" s="6"/>
      <c r="HQ1132" s="6"/>
      <c r="HR1132" s="6"/>
      <c r="HS1132" s="6"/>
      <c r="HT1132" s="6"/>
      <c r="HU1132" s="6"/>
      <c r="HV1132" s="6"/>
      <c r="HW1132" s="6"/>
      <c r="HX1132" s="6"/>
      <c r="HY1132" s="6"/>
      <c r="HZ1132" s="6"/>
      <c r="IA1132" s="6"/>
      <c r="IB1132" s="6"/>
      <c r="IC1132" s="6"/>
      <c r="ID1132" s="6"/>
      <c r="IE1132" s="6"/>
      <c r="IF1132" s="6"/>
      <c r="IG1132" s="6"/>
      <c r="IH1132" s="6"/>
      <c r="II1132" s="6"/>
      <c r="IJ1132" s="6"/>
      <c r="IK1132" s="6"/>
      <c r="IL1132" s="6"/>
      <c r="IM1132" s="6"/>
      <c r="IN1132" s="6"/>
      <c r="IO1132" s="6"/>
      <c r="IP1132" s="6"/>
      <c r="IQ1132" s="6"/>
      <c r="IR1132" s="6"/>
      <c r="IS1132" s="6"/>
      <c r="IT1132" s="6"/>
      <c r="IU1132" s="6"/>
      <c r="IV1132" s="6"/>
      <c r="IW1132" s="6"/>
      <c r="IX1132" s="6"/>
      <c r="IY1132" s="6"/>
      <c r="IZ1132" s="6"/>
    </row>
    <row r="1133" spans="1:260" s="5" customFormat="1" x14ac:dyDescent="0.35">
      <c r="A1133" s="32">
        <v>1129</v>
      </c>
      <c r="B1133" s="33">
        <f>ESTUDIANTES!B1133</f>
        <v>0</v>
      </c>
      <c r="C1133" s="33">
        <f>ESTUDIANTES!C1133</f>
        <v>0</v>
      </c>
      <c r="D1133" s="99">
        <f>ESTUDIANTES!D1133</f>
        <v>0</v>
      </c>
      <c r="E1133" s="99"/>
      <c r="F1133" s="99"/>
      <c r="G1133" s="99"/>
      <c r="H1133" s="34">
        <f>ESTUDIANTES!E1133</f>
        <v>0</v>
      </c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  <c r="FS1133" s="6"/>
      <c r="FT1133" s="6"/>
      <c r="FU1133" s="6"/>
      <c r="FV1133" s="6"/>
      <c r="FW1133" s="6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  <c r="GP1133" s="6"/>
      <c r="GQ1133" s="6"/>
      <c r="GR1133" s="6"/>
      <c r="GS1133" s="6"/>
      <c r="GT1133" s="6"/>
      <c r="GU1133" s="6"/>
      <c r="GV1133" s="6"/>
      <c r="GW1133" s="6"/>
      <c r="GX1133" s="6"/>
      <c r="GY1133" s="6"/>
      <c r="GZ1133" s="6"/>
      <c r="HA1133" s="6"/>
      <c r="HB1133" s="6"/>
      <c r="HC1133" s="6"/>
      <c r="HD1133" s="6"/>
      <c r="HE1133" s="6"/>
      <c r="HF1133" s="6"/>
      <c r="HG1133" s="6"/>
      <c r="HH1133" s="6"/>
      <c r="HI1133" s="6"/>
      <c r="HJ1133" s="6"/>
      <c r="HK1133" s="6"/>
      <c r="HL1133" s="6"/>
      <c r="HM1133" s="6"/>
      <c r="HN1133" s="6"/>
      <c r="HO1133" s="6"/>
      <c r="HP1133" s="6"/>
      <c r="HQ1133" s="6"/>
      <c r="HR1133" s="6"/>
      <c r="HS1133" s="6"/>
      <c r="HT1133" s="6"/>
      <c r="HU1133" s="6"/>
      <c r="HV1133" s="6"/>
      <c r="HW1133" s="6"/>
      <c r="HX1133" s="6"/>
      <c r="HY1133" s="6"/>
      <c r="HZ1133" s="6"/>
      <c r="IA1133" s="6"/>
      <c r="IB1133" s="6"/>
      <c r="IC1133" s="6"/>
      <c r="ID1133" s="6"/>
      <c r="IE1133" s="6"/>
      <c r="IF1133" s="6"/>
      <c r="IG1133" s="6"/>
      <c r="IH1133" s="6"/>
      <c r="II1133" s="6"/>
      <c r="IJ1133" s="6"/>
      <c r="IK1133" s="6"/>
      <c r="IL1133" s="6"/>
      <c r="IM1133" s="6"/>
      <c r="IN1133" s="6"/>
      <c r="IO1133" s="6"/>
      <c r="IP1133" s="6"/>
      <c r="IQ1133" s="6"/>
      <c r="IR1133" s="6"/>
      <c r="IS1133" s="6"/>
      <c r="IT1133" s="6"/>
      <c r="IU1133" s="6"/>
      <c r="IV1133" s="6"/>
      <c r="IW1133" s="6"/>
      <c r="IX1133" s="6"/>
      <c r="IY1133" s="6"/>
      <c r="IZ1133" s="6"/>
    </row>
    <row r="1134" spans="1:260" s="5" customFormat="1" x14ac:dyDescent="0.35">
      <c r="A1134" s="32">
        <v>1130</v>
      </c>
      <c r="B1134" s="33">
        <f>ESTUDIANTES!B1134</f>
        <v>0</v>
      </c>
      <c r="C1134" s="33">
        <f>ESTUDIANTES!C1134</f>
        <v>0</v>
      </c>
      <c r="D1134" s="99">
        <f>ESTUDIANTES!D1134</f>
        <v>0</v>
      </c>
      <c r="E1134" s="99"/>
      <c r="F1134" s="99"/>
      <c r="G1134" s="99"/>
      <c r="H1134" s="34">
        <f>ESTUDIANTES!E1134</f>
        <v>0</v>
      </c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  <c r="GW1134" s="6"/>
      <c r="GX1134" s="6"/>
      <c r="GY1134" s="6"/>
      <c r="GZ1134" s="6"/>
      <c r="HA1134" s="6"/>
      <c r="HB1134" s="6"/>
      <c r="HC1134" s="6"/>
      <c r="HD1134" s="6"/>
      <c r="HE1134" s="6"/>
      <c r="HF1134" s="6"/>
      <c r="HG1134" s="6"/>
      <c r="HH1134" s="6"/>
      <c r="HI1134" s="6"/>
      <c r="HJ1134" s="6"/>
      <c r="HK1134" s="6"/>
      <c r="HL1134" s="6"/>
      <c r="HM1134" s="6"/>
      <c r="HN1134" s="6"/>
      <c r="HO1134" s="6"/>
      <c r="HP1134" s="6"/>
      <c r="HQ1134" s="6"/>
      <c r="HR1134" s="6"/>
      <c r="HS1134" s="6"/>
      <c r="HT1134" s="6"/>
      <c r="HU1134" s="6"/>
      <c r="HV1134" s="6"/>
      <c r="HW1134" s="6"/>
      <c r="HX1134" s="6"/>
      <c r="HY1134" s="6"/>
      <c r="HZ1134" s="6"/>
      <c r="IA1134" s="6"/>
      <c r="IB1134" s="6"/>
      <c r="IC1134" s="6"/>
      <c r="ID1134" s="6"/>
      <c r="IE1134" s="6"/>
      <c r="IF1134" s="6"/>
      <c r="IG1134" s="6"/>
      <c r="IH1134" s="6"/>
      <c r="II1134" s="6"/>
      <c r="IJ1134" s="6"/>
      <c r="IK1134" s="6"/>
      <c r="IL1134" s="6"/>
      <c r="IM1134" s="6"/>
      <c r="IN1134" s="6"/>
      <c r="IO1134" s="6"/>
      <c r="IP1134" s="6"/>
      <c r="IQ1134" s="6"/>
      <c r="IR1134" s="6"/>
      <c r="IS1134" s="6"/>
      <c r="IT1134" s="6"/>
      <c r="IU1134" s="6"/>
      <c r="IV1134" s="6"/>
      <c r="IW1134" s="6"/>
      <c r="IX1134" s="6"/>
      <c r="IY1134" s="6"/>
      <c r="IZ1134" s="6"/>
    </row>
    <row r="1135" spans="1:260" s="5" customFormat="1" x14ac:dyDescent="0.35">
      <c r="A1135" s="32">
        <v>1131</v>
      </c>
      <c r="B1135" s="33">
        <f>ESTUDIANTES!B1135</f>
        <v>0</v>
      </c>
      <c r="C1135" s="33">
        <f>ESTUDIANTES!C1135</f>
        <v>0</v>
      </c>
      <c r="D1135" s="99">
        <f>ESTUDIANTES!D1135</f>
        <v>0</v>
      </c>
      <c r="E1135" s="99"/>
      <c r="F1135" s="99"/>
      <c r="G1135" s="99"/>
      <c r="H1135" s="34">
        <f>ESTUDIANTES!E1135</f>
        <v>0</v>
      </c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  <c r="GW1135" s="6"/>
      <c r="GX1135" s="6"/>
      <c r="GY1135" s="6"/>
      <c r="GZ1135" s="6"/>
      <c r="HA1135" s="6"/>
      <c r="HB1135" s="6"/>
      <c r="HC1135" s="6"/>
      <c r="HD1135" s="6"/>
      <c r="HE1135" s="6"/>
      <c r="HF1135" s="6"/>
      <c r="HG1135" s="6"/>
      <c r="HH1135" s="6"/>
      <c r="HI1135" s="6"/>
      <c r="HJ1135" s="6"/>
      <c r="HK1135" s="6"/>
      <c r="HL1135" s="6"/>
      <c r="HM1135" s="6"/>
      <c r="HN1135" s="6"/>
      <c r="HO1135" s="6"/>
      <c r="HP1135" s="6"/>
      <c r="HQ1135" s="6"/>
      <c r="HR1135" s="6"/>
      <c r="HS1135" s="6"/>
      <c r="HT1135" s="6"/>
      <c r="HU1135" s="6"/>
      <c r="HV1135" s="6"/>
      <c r="HW1135" s="6"/>
      <c r="HX1135" s="6"/>
      <c r="HY1135" s="6"/>
      <c r="HZ1135" s="6"/>
      <c r="IA1135" s="6"/>
      <c r="IB1135" s="6"/>
      <c r="IC1135" s="6"/>
      <c r="ID1135" s="6"/>
      <c r="IE1135" s="6"/>
      <c r="IF1135" s="6"/>
      <c r="IG1135" s="6"/>
      <c r="IH1135" s="6"/>
      <c r="II1135" s="6"/>
      <c r="IJ1135" s="6"/>
      <c r="IK1135" s="6"/>
      <c r="IL1135" s="6"/>
      <c r="IM1135" s="6"/>
      <c r="IN1135" s="6"/>
      <c r="IO1135" s="6"/>
      <c r="IP1135" s="6"/>
      <c r="IQ1135" s="6"/>
      <c r="IR1135" s="6"/>
      <c r="IS1135" s="6"/>
      <c r="IT1135" s="6"/>
      <c r="IU1135" s="6"/>
      <c r="IV1135" s="6"/>
      <c r="IW1135" s="6"/>
      <c r="IX1135" s="6"/>
      <c r="IY1135" s="6"/>
      <c r="IZ1135" s="6"/>
    </row>
    <row r="1136" spans="1:260" s="5" customFormat="1" x14ac:dyDescent="0.35">
      <c r="A1136" s="32">
        <v>1132</v>
      </c>
      <c r="B1136" s="33">
        <f>ESTUDIANTES!B1136</f>
        <v>0</v>
      </c>
      <c r="C1136" s="33">
        <f>ESTUDIANTES!C1136</f>
        <v>0</v>
      </c>
      <c r="D1136" s="99">
        <f>ESTUDIANTES!D1136</f>
        <v>0</v>
      </c>
      <c r="E1136" s="99"/>
      <c r="F1136" s="99"/>
      <c r="G1136" s="99"/>
      <c r="H1136" s="34">
        <f>ESTUDIANTES!E1136</f>
        <v>0</v>
      </c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  <c r="FS1136" s="6"/>
      <c r="FT1136" s="6"/>
      <c r="FU1136" s="6"/>
      <c r="FV1136" s="6"/>
      <c r="FW1136" s="6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  <c r="GP1136" s="6"/>
      <c r="GQ1136" s="6"/>
      <c r="GR1136" s="6"/>
      <c r="GS1136" s="6"/>
      <c r="GT1136" s="6"/>
      <c r="GU1136" s="6"/>
      <c r="GV1136" s="6"/>
      <c r="GW1136" s="6"/>
      <c r="GX1136" s="6"/>
      <c r="GY1136" s="6"/>
      <c r="GZ1136" s="6"/>
      <c r="HA1136" s="6"/>
      <c r="HB1136" s="6"/>
      <c r="HC1136" s="6"/>
      <c r="HD1136" s="6"/>
      <c r="HE1136" s="6"/>
      <c r="HF1136" s="6"/>
      <c r="HG1136" s="6"/>
      <c r="HH1136" s="6"/>
      <c r="HI1136" s="6"/>
      <c r="HJ1136" s="6"/>
      <c r="HK1136" s="6"/>
      <c r="HL1136" s="6"/>
      <c r="HM1136" s="6"/>
      <c r="HN1136" s="6"/>
      <c r="HO1136" s="6"/>
      <c r="HP1136" s="6"/>
      <c r="HQ1136" s="6"/>
      <c r="HR1136" s="6"/>
      <c r="HS1136" s="6"/>
      <c r="HT1136" s="6"/>
      <c r="HU1136" s="6"/>
      <c r="HV1136" s="6"/>
      <c r="HW1136" s="6"/>
      <c r="HX1136" s="6"/>
      <c r="HY1136" s="6"/>
      <c r="HZ1136" s="6"/>
      <c r="IA1136" s="6"/>
      <c r="IB1136" s="6"/>
      <c r="IC1136" s="6"/>
      <c r="ID1136" s="6"/>
      <c r="IE1136" s="6"/>
      <c r="IF1136" s="6"/>
      <c r="IG1136" s="6"/>
      <c r="IH1136" s="6"/>
      <c r="II1136" s="6"/>
      <c r="IJ1136" s="6"/>
      <c r="IK1136" s="6"/>
      <c r="IL1136" s="6"/>
      <c r="IM1136" s="6"/>
      <c r="IN1136" s="6"/>
      <c r="IO1136" s="6"/>
      <c r="IP1136" s="6"/>
      <c r="IQ1136" s="6"/>
      <c r="IR1136" s="6"/>
      <c r="IS1136" s="6"/>
      <c r="IT1136" s="6"/>
      <c r="IU1136" s="6"/>
      <c r="IV1136" s="6"/>
      <c r="IW1136" s="6"/>
      <c r="IX1136" s="6"/>
      <c r="IY1136" s="6"/>
      <c r="IZ1136" s="6"/>
    </row>
    <row r="1137" spans="1:260" s="5" customFormat="1" x14ac:dyDescent="0.35">
      <c r="A1137" s="32">
        <v>1133</v>
      </c>
      <c r="B1137" s="33">
        <f>ESTUDIANTES!B1137</f>
        <v>0</v>
      </c>
      <c r="C1137" s="33">
        <f>ESTUDIANTES!C1137</f>
        <v>0</v>
      </c>
      <c r="D1137" s="99">
        <f>ESTUDIANTES!D1137</f>
        <v>0</v>
      </c>
      <c r="E1137" s="99"/>
      <c r="F1137" s="99"/>
      <c r="G1137" s="99"/>
      <c r="H1137" s="34">
        <f>ESTUDIANTES!E1137</f>
        <v>0</v>
      </c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  <c r="FS1137" s="6"/>
      <c r="FT1137" s="6"/>
      <c r="FU1137" s="6"/>
      <c r="FV1137" s="6"/>
      <c r="FW1137" s="6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  <c r="GP1137" s="6"/>
      <c r="GQ1137" s="6"/>
      <c r="GR1137" s="6"/>
      <c r="GS1137" s="6"/>
      <c r="GT1137" s="6"/>
      <c r="GU1137" s="6"/>
      <c r="GV1137" s="6"/>
      <c r="GW1137" s="6"/>
      <c r="GX1137" s="6"/>
      <c r="GY1137" s="6"/>
      <c r="GZ1137" s="6"/>
      <c r="HA1137" s="6"/>
      <c r="HB1137" s="6"/>
      <c r="HC1137" s="6"/>
      <c r="HD1137" s="6"/>
      <c r="HE1137" s="6"/>
      <c r="HF1137" s="6"/>
      <c r="HG1137" s="6"/>
      <c r="HH1137" s="6"/>
      <c r="HI1137" s="6"/>
      <c r="HJ1137" s="6"/>
      <c r="HK1137" s="6"/>
      <c r="HL1137" s="6"/>
      <c r="HM1137" s="6"/>
      <c r="HN1137" s="6"/>
      <c r="HO1137" s="6"/>
      <c r="HP1137" s="6"/>
      <c r="HQ1137" s="6"/>
      <c r="HR1137" s="6"/>
      <c r="HS1137" s="6"/>
      <c r="HT1137" s="6"/>
      <c r="HU1137" s="6"/>
      <c r="HV1137" s="6"/>
      <c r="HW1137" s="6"/>
      <c r="HX1137" s="6"/>
      <c r="HY1137" s="6"/>
      <c r="HZ1137" s="6"/>
      <c r="IA1137" s="6"/>
      <c r="IB1137" s="6"/>
      <c r="IC1137" s="6"/>
      <c r="ID1137" s="6"/>
      <c r="IE1137" s="6"/>
      <c r="IF1137" s="6"/>
      <c r="IG1137" s="6"/>
      <c r="IH1137" s="6"/>
      <c r="II1137" s="6"/>
      <c r="IJ1137" s="6"/>
      <c r="IK1137" s="6"/>
      <c r="IL1137" s="6"/>
      <c r="IM1137" s="6"/>
      <c r="IN1137" s="6"/>
      <c r="IO1137" s="6"/>
      <c r="IP1137" s="6"/>
      <c r="IQ1137" s="6"/>
      <c r="IR1137" s="6"/>
      <c r="IS1137" s="6"/>
      <c r="IT1137" s="6"/>
      <c r="IU1137" s="6"/>
      <c r="IV1137" s="6"/>
      <c r="IW1137" s="6"/>
      <c r="IX1137" s="6"/>
      <c r="IY1137" s="6"/>
      <c r="IZ1137" s="6"/>
    </row>
    <row r="1138" spans="1:260" s="5" customFormat="1" x14ac:dyDescent="0.35">
      <c r="A1138" s="32">
        <v>1134</v>
      </c>
      <c r="B1138" s="33">
        <f>ESTUDIANTES!B1138</f>
        <v>0</v>
      </c>
      <c r="C1138" s="33">
        <f>ESTUDIANTES!C1138</f>
        <v>0</v>
      </c>
      <c r="D1138" s="99">
        <f>ESTUDIANTES!D1138</f>
        <v>0</v>
      </c>
      <c r="E1138" s="99"/>
      <c r="F1138" s="99"/>
      <c r="G1138" s="99"/>
      <c r="H1138" s="34">
        <f>ESTUDIANTES!E1138</f>
        <v>0</v>
      </c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  <c r="FS1138" s="6"/>
      <c r="FT1138" s="6"/>
      <c r="FU1138" s="6"/>
      <c r="FV1138" s="6"/>
      <c r="FW1138" s="6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  <c r="GP1138" s="6"/>
      <c r="GQ1138" s="6"/>
      <c r="GR1138" s="6"/>
      <c r="GS1138" s="6"/>
      <c r="GT1138" s="6"/>
      <c r="GU1138" s="6"/>
      <c r="GV1138" s="6"/>
      <c r="GW1138" s="6"/>
      <c r="GX1138" s="6"/>
      <c r="GY1138" s="6"/>
      <c r="GZ1138" s="6"/>
      <c r="HA1138" s="6"/>
      <c r="HB1138" s="6"/>
      <c r="HC1138" s="6"/>
      <c r="HD1138" s="6"/>
      <c r="HE1138" s="6"/>
      <c r="HF1138" s="6"/>
      <c r="HG1138" s="6"/>
      <c r="HH1138" s="6"/>
      <c r="HI1138" s="6"/>
      <c r="HJ1138" s="6"/>
      <c r="HK1138" s="6"/>
      <c r="HL1138" s="6"/>
      <c r="HM1138" s="6"/>
      <c r="HN1138" s="6"/>
      <c r="HO1138" s="6"/>
      <c r="HP1138" s="6"/>
      <c r="HQ1138" s="6"/>
      <c r="HR1138" s="6"/>
      <c r="HS1138" s="6"/>
      <c r="HT1138" s="6"/>
      <c r="HU1138" s="6"/>
      <c r="HV1138" s="6"/>
      <c r="HW1138" s="6"/>
      <c r="HX1138" s="6"/>
      <c r="HY1138" s="6"/>
      <c r="HZ1138" s="6"/>
      <c r="IA1138" s="6"/>
      <c r="IB1138" s="6"/>
      <c r="IC1138" s="6"/>
      <c r="ID1138" s="6"/>
      <c r="IE1138" s="6"/>
      <c r="IF1138" s="6"/>
      <c r="IG1138" s="6"/>
      <c r="IH1138" s="6"/>
      <c r="II1138" s="6"/>
      <c r="IJ1138" s="6"/>
      <c r="IK1138" s="6"/>
      <c r="IL1138" s="6"/>
      <c r="IM1138" s="6"/>
      <c r="IN1138" s="6"/>
      <c r="IO1138" s="6"/>
      <c r="IP1138" s="6"/>
      <c r="IQ1138" s="6"/>
      <c r="IR1138" s="6"/>
      <c r="IS1138" s="6"/>
      <c r="IT1138" s="6"/>
      <c r="IU1138" s="6"/>
      <c r="IV1138" s="6"/>
      <c r="IW1138" s="6"/>
      <c r="IX1138" s="6"/>
      <c r="IY1138" s="6"/>
      <c r="IZ1138" s="6"/>
    </row>
    <row r="1139" spans="1:260" s="5" customFormat="1" x14ac:dyDescent="0.35">
      <c r="A1139" s="32">
        <v>1135</v>
      </c>
      <c r="B1139" s="33">
        <f>ESTUDIANTES!B1139</f>
        <v>0</v>
      </c>
      <c r="C1139" s="33">
        <f>ESTUDIANTES!C1139</f>
        <v>0</v>
      </c>
      <c r="D1139" s="99">
        <f>ESTUDIANTES!D1139</f>
        <v>0</v>
      </c>
      <c r="E1139" s="99"/>
      <c r="F1139" s="99"/>
      <c r="G1139" s="99"/>
      <c r="H1139" s="34">
        <f>ESTUDIANTES!E1139</f>
        <v>0</v>
      </c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  <c r="GW1139" s="6"/>
      <c r="GX1139" s="6"/>
      <c r="GY1139" s="6"/>
      <c r="GZ1139" s="6"/>
      <c r="HA1139" s="6"/>
      <c r="HB1139" s="6"/>
      <c r="HC1139" s="6"/>
      <c r="HD1139" s="6"/>
      <c r="HE1139" s="6"/>
      <c r="HF1139" s="6"/>
      <c r="HG1139" s="6"/>
      <c r="HH1139" s="6"/>
      <c r="HI1139" s="6"/>
      <c r="HJ1139" s="6"/>
      <c r="HK1139" s="6"/>
      <c r="HL1139" s="6"/>
      <c r="HM1139" s="6"/>
      <c r="HN1139" s="6"/>
      <c r="HO1139" s="6"/>
      <c r="HP1139" s="6"/>
      <c r="HQ1139" s="6"/>
      <c r="HR1139" s="6"/>
      <c r="HS1139" s="6"/>
      <c r="HT1139" s="6"/>
      <c r="HU1139" s="6"/>
      <c r="HV1139" s="6"/>
      <c r="HW1139" s="6"/>
      <c r="HX1139" s="6"/>
      <c r="HY1139" s="6"/>
      <c r="HZ1139" s="6"/>
      <c r="IA1139" s="6"/>
      <c r="IB1139" s="6"/>
      <c r="IC1139" s="6"/>
      <c r="ID1139" s="6"/>
      <c r="IE1139" s="6"/>
      <c r="IF1139" s="6"/>
      <c r="IG1139" s="6"/>
      <c r="IH1139" s="6"/>
      <c r="II1139" s="6"/>
      <c r="IJ1139" s="6"/>
      <c r="IK1139" s="6"/>
      <c r="IL1139" s="6"/>
      <c r="IM1139" s="6"/>
      <c r="IN1139" s="6"/>
      <c r="IO1139" s="6"/>
      <c r="IP1139" s="6"/>
      <c r="IQ1139" s="6"/>
      <c r="IR1139" s="6"/>
      <c r="IS1139" s="6"/>
      <c r="IT1139" s="6"/>
      <c r="IU1139" s="6"/>
      <c r="IV1139" s="6"/>
      <c r="IW1139" s="6"/>
      <c r="IX1139" s="6"/>
      <c r="IY1139" s="6"/>
      <c r="IZ1139" s="6"/>
    </row>
    <row r="1140" spans="1:260" s="5" customFormat="1" x14ac:dyDescent="0.35">
      <c r="A1140" s="32">
        <v>1136</v>
      </c>
      <c r="B1140" s="33">
        <f>ESTUDIANTES!B1140</f>
        <v>0</v>
      </c>
      <c r="C1140" s="33">
        <f>ESTUDIANTES!C1140</f>
        <v>0</v>
      </c>
      <c r="D1140" s="99">
        <f>ESTUDIANTES!D1140</f>
        <v>0</v>
      </c>
      <c r="E1140" s="99"/>
      <c r="F1140" s="99"/>
      <c r="G1140" s="99"/>
      <c r="H1140" s="34">
        <f>ESTUDIANTES!E1140</f>
        <v>0</v>
      </c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  <c r="HA1140" s="6"/>
      <c r="HB1140" s="6"/>
      <c r="HC1140" s="6"/>
      <c r="HD1140" s="6"/>
      <c r="HE1140" s="6"/>
      <c r="HF1140" s="6"/>
      <c r="HG1140" s="6"/>
      <c r="HH1140" s="6"/>
      <c r="HI1140" s="6"/>
      <c r="HJ1140" s="6"/>
      <c r="HK1140" s="6"/>
      <c r="HL1140" s="6"/>
      <c r="HM1140" s="6"/>
      <c r="HN1140" s="6"/>
      <c r="HO1140" s="6"/>
      <c r="HP1140" s="6"/>
      <c r="HQ1140" s="6"/>
      <c r="HR1140" s="6"/>
      <c r="HS1140" s="6"/>
      <c r="HT1140" s="6"/>
      <c r="HU1140" s="6"/>
      <c r="HV1140" s="6"/>
      <c r="HW1140" s="6"/>
      <c r="HX1140" s="6"/>
      <c r="HY1140" s="6"/>
      <c r="HZ1140" s="6"/>
      <c r="IA1140" s="6"/>
      <c r="IB1140" s="6"/>
      <c r="IC1140" s="6"/>
      <c r="ID1140" s="6"/>
      <c r="IE1140" s="6"/>
      <c r="IF1140" s="6"/>
      <c r="IG1140" s="6"/>
      <c r="IH1140" s="6"/>
      <c r="II1140" s="6"/>
      <c r="IJ1140" s="6"/>
      <c r="IK1140" s="6"/>
      <c r="IL1140" s="6"/>
      <c r="IM1140" s="6"/>
      <c r="IN1140" s="6"/>
      <c r="IO1140" s="6"/>
      <c r="IP1140" s="6"/>
      <c r="IQ1140" s="6"/>
      <c r="IR1140" s="6"/>
      <c r="IS1140" s="6"/>
      <c r="IT1140" s="6"/>
      <c r="IU1140" s="6"/>
      <c r="IV1140" s="6"/>
      <c r="IW1140" s="6"/>
      <c r="IX1140" s="6"/>
      <c r="IY1140" s="6"/>
      <c r="IZ1140" s="6"/>
    </row>
    <row r="1141" spans="1:260" s="5" customFormat="1" x14ac:dyDescent="0.35">
      <c r="A1141" s="32">
        <v>1137</v>
      </c>
      <c r="B1141" s="33">
        <f>ESTUDIANTES!B1141</f>
        <v>0</v>
      </c>
      <c r="C1141" s="33">
        <f>ESTUDIANTES!C1141</f>
        <v>0</v>
      </c>
      <c r="D1141" s="99">
        <f>ESTUDIANTES!D1141</f>
        <v>0</v>
      </c>
      <c r="E1141" s="99"/>
      <c r="F1141" s="99"/>
      <c r="G1141" s="99"/>
      <c r="H1141" s="34">
        <f>ESTUDIANTES!E1141</f>
        <v>0</v>
      </c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  <c r="FS1141" s="6"/>
      <c r="FT1141" s="6"/>
      <c r="FU1141" s="6"/>
      <c r="FV1141" s="6"/>
      <c r="FW1141" s="6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  <c r="GP1141" s="6"/>
      <c r="GQ1141" s="6"/>
      <c r="GR1141" s="6"/>
      <c r="GS1141" s="6"/>
      <c r="GT1141" s="6"/>
      <c r="GU1141" s="6"/>
      <c r="GV1141" s="6"/>
      <c r="GW1141" s="6"/>
      <c r="GX1141" s="6"/>
      <c r="GY1141" s="6"/>
      <c r="GZ1141" s="6"/>
      <c r="HA1141" s="6"/>
      <c r="HB1141" s="6"/>
      <c r="HC1141" s="6"/>
      <c r="HD1141" s="6"/>
      <c r="HE1141" s="6"/>
      <c r="HF1141" s="6"/>
      <c r="HG1141" s="6"/>
      <c r="HH1141" s="6"/>
      <c r="HI1141" s="6"/>
      <c r="HJ1141" s="6"/>
      <c r="HK1141" s="6"/>
      <c r="HL1141" s="6"/>
      <c r="HM1141" s="6"/>
      <c r="HN1141" s="6"/>
      <c r="HO1141" s="6"/>
      <c r="HP1141" s="6"/>
      <c r="HQ1141" s="6"/>
      <c r="HR1141" s="6"/>
      <c r="HS1141" s="6"/>
      <c r="HT1141" s="6"/>
      <c r="HU1141" s="6"/>
      <c r="HV1141" s="6"/>
      <c r="HW1141" s="6"/>
      <c r="HX1141" s="6"/>
      <c r="HY1141" s="6"/>
      <c r="HZ1141" s="6"/>
      <c r="IA1141" s="6"/>
      <c r="IB1141" s="6"/>
      <c r="IC1141" s="6"/>
      <c r="ID1141" s="6"/>
      <c r="IE1141" s="6"/>
      <c r="IF1141" s="6"/>
      <c r="IG1141" s="6"/>
      <c r="IH1141" s="6"/>
      <c r="II1141" s="6"/>
      <c r="IJ1141" s="6"/>
      <c r="IK1141" s="6"/>
      <c r="IL1141" s="6"/>
      <c r="IM1141" s="6"/>
      <c r="IN1141" s="6"/>
      <c r="IO1141" s="6"/>
      <c r="IP1141" s="6"/>
      <c r="IQ1141" s="6"/>
      <c r="IR1141" s="6"/>
      <c r="IS1141" s="6"/>
      <c r="IT1141" s="6"/>
      <c r="IU1141" s="6"/>
      <c r="IV1141" s="6"/>
      <c r="IW1141" s="6"/>
      <c r="IX1141" s="6"/>
      <c r="IY1141" s="6"/>
      <c r="IZ1141" s="6"/>
    </row>
    <row r="1142" spans="1:260" s="5" customFormat="1" x14ac:dyDescent="0.35">
      <c r="A1142" s="32">
        <v>1138</v>
      </c>
      <c r="B1142" s="33">
        <f>ESTUDIANTES!B1142</f>
        <v>0</v>
      </c>
      <c r="C1142" s="33">
        <f>ESTUDIANTES!C1142</f>
        <v>0</v>
      </c>
      <c r="D1142" s="99">
        <f>ESTUDIANTES!D1142</f>
        <v>0</v>
      </c>
      <c r="E1142" s="99"/>
      <c r="F1142" s="99"/>
      <c r="G1142" s="99"/>
      <c r="H1142" s="34">
        <f>ESTUDIANTES!E1142</f>
        <v>0</v>
      </c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  <c r="FS1142" s="6"/>
      <c r="FT1142" s="6"/>
      <c r="FU1142" s="6"/>
      <c r="FV1142" s="6"/>
      <c r="FW1142" s="6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  <c r="GP1142" s="6"/>
      <c r="GQ1142" s="6"/>
      <c r="GR1142" s="6"/>
      <c r="GS1142" s="6"/>
      <c r="GT1142" s="6"/>
      <c r="GU1142" s="6"/>
      <c r="GV1142" s="6"/>
      <c r="GW1142" s="6"/>
      <c r="GX1142" s="6"/>
      <c r="GY1142" s="6"/>
      <c r="GZ1142" s="6"/>
      <c r="HA1142" s="6"/>
      <c r="HB1142" s="6"/>
      <c r="HC1142" s="6"/>
      <c r="HD1142" s="6"/>
      <c r="HE1142" s="6"/>
      <c r="HF1142" s="6"/>
      <c r="HG1142" s="6"/>
      <c r="HH1142" s="6"/>
      <c r="HI1142" s="6"/>
      <c r="HJ1142" s="6"/>
      <c r="HK1142" s="6"/>
      <c r="HL1142" s="6"/>
      <c r="HM1142" s="6"/>
      <c r="HN1142" s="6"/>
      <c r="HO1142" s="6"/>
      <c r="HP1142" s="6"/>
      <c r="HQ1142" s="6"/>
      <c r="HR1142" s="6"/>
      <c r="HS1142" s="6"/>
      <c r="HT1142" s="6"/>
      <c r="HU1142" s="6"/>
      <c r="HV1142" s="6"/>
      <c r="HW1142" s="6"/>
      <c r="HX1142" s="6"/>
      <c r="HY1142" s="6"/>
      <c r="HZ1142" s="6"/>
      <c r="IA1142" s="6"/>
      <c r="IB1142" s="6"/>
      <c r="IC1142" s="6"/>
      <c r="ID1142" s="6"/>
      <c r="IE1142" s="6"/>
      <c r="IF1142" s="6"/>
      <c r="IG1142" s="6"/>
      <c r="IH1142" s="6"/>
      <c r="II1142" s="6"/>
      <c r="IJ1142" s="6"/>
      <c r="IK1142" s="6"/>
      <c r="IL1142" s="6"/>
      <c r="IM1142" s="6"/>
      <c r="IN1142" s="6"/>
      <c r="IO1142" s="6"/>
      <c r="IP1142" s="6"/>
      <c r="IQ1142" s="6"/>
      <c r="IR1142" s="6"/>
      <c r="IS1142" s="6"/>
      <c r="IT1142" s="6"/>
      <c r="IU1142" s="6"/>
      <c r="IV1142" s="6"/>
      <c r="IW1142" s="6"/>
      <c r="IX1142" s="6"/>
      <c r="IY1142" s="6"/>
      <c r="IZ1142" s="6"/>
    </row>
    <row r="1143" spans="1:260" s="5" customFormat="1" x14ac:dyDescent="0.35">
      <c r="A1143" s="32">
        <v>1139</v>
      </c>
      <c r="B1143" s="33">
        <f>ESTUDIANTES!B1143</f>
        <v>0</v>
      </c>
      <c r="C1143" s="33">
        <f>ESTUDIANTES!C1143</f>
        <v>0</v>
      </c>
      <c r="D1143" s="99">
        <f>ESTUDIANTES!D1143</f>
        <v>0</v>
      </c>
      <c r="E1143" s="99"/>
      <c r="F1143" s="99"/>
      <c r="G1143" s="99"/>
      <c r="H1143" s="34">
        <f>ESTUDIANTES!E1143</f>
        <v>0</v>
      </c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  <c r="FS1143" s="6"/>
      <c r="FT1143" s="6"/>
      <c r="FU1143" s="6"/>
      <c r="FV1143" s="6"/>
      <c r="FW1143" s="6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  <c r="GP1143" s="6"/>
      <c r="GQ1143" s="6"/>
      <c r="GR1143" s="6"/>
      <c r="GS1143" s="6"/>
      <c r="GT1143" s="6"/>
      <c r="GU1143" s="6"/>
      <c r="GV1143" s="6"/>
      <c r="GW1143" s="6"/>
      <c r="GX1143" s="6"/>
      <c r="GY1143" s="6"/>
      <c r="GZ1143" s="6"/>
      <c r="HA1143" s="6"/>
      <c r="HB1143" s="6"/>
      <c r="HC1143" s="6"/>
      <c r="HD1143" s="6"/>
      <c r="HE1143" s="6"/>
      <c r="HF1143" s="6"/>
      <c r="HG1143" s="6"/>
      <c r="HH1143" s="6"/>
      <c r="HI1143" s="6"/>
      <c r="HJ1143" s="6"/>
      <c r="HK1143" s="6"/>
      <c r="HL1143" s="6"/>
      <c r="HM1143" s="6"/>
      <c r="HN1143" s="6"/>
      <c r="HO1143" s="6"/>
      <c r="HP1143" s="6"/>
      <c r="HQ1143" s="6"/>
      <c r="HR1143" s="6"/>
      <c r="HS1143" s="6"/>
      <c r="HT1143" s="6"/>
      <c r="HU1143" s="6"/>
      <c r="HV1143" s="6"/>
      <c r="HW1143" s="6"/>
      <c r="HX1143" s="6"/>
      <c r="HY1143" s="6"/>
      <c r="HZ1143" s="6"/>
      <c r="IA1143" s="6"/>
      <c r="IB1143" s="6"/>
      <c r="IC1143" s="6"/>
      <c r="ID1143" s="6"/>
      <c r="IE1143" s="6"/>
      <c r="IF1143" s="6"/>
      <c r="IG1143" s="6"/>
      <c r="IH1143" s="6"/>
      <c r="II1143" s="6"/>
      <c r="IJ1143" s="6"/>
      <c r="IK1143" s="6"/>
      <c r="IL1143" s="6"/>
      <c r="IM1143" s="6"/>
      <c r="IN1143" s="6"/>
      <c r="IO1143" s="6"/>
      <c r="IP1143" s="6"/>
      <c r="IQ1143" s="6"/>
      <c r="IR1143" s="6"/>
      <c r="IS1143" s="6"/>
      <c r="IT1143" s="6"/>
      <c r="IU1143" s="6"/>
      <c r="IV1143" s="6"/>
      <c r="IW1143" s="6"/>
      <c r="IX1143" s="6"/>
      <c r="IY1143" s="6"/>
      <c r="IZ1143" s="6"/>
    </row>
    <row r="1144" spans="1:260" s="5" customFormat="1" x14ac:dyDescent="0.35">
      <c r="A1144" s="32">
        <v>1140</v>
      </c>
      <c r="B1144" s="33">
        <f>ESTUDIANTES!B1144</f>
        <v>0</v>
      </c>
      <c r="C1144" s="33">
        <f>ESTUDIANTES!C1144</f>
        <v>0</v>
      </c>
      <c r="D1144" s="99">
        <f>ESTUDIANTES!D1144</f>
        <v>0</v>
      </c>
      <c r="E1144" s="99"/>
      <c r="F1144" s="99"/>
      <c r="G1144" s="99"/>
      <c r="H1144" s="34">
        <f>ESTUDIANTES!E1144</f>
        <v>0</v>
      </c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  <c r="FS1144" s="6"/>
      <c r="FT1144" s="6"/>
      <c r="FU1144" s="6"/>
      <c r="FV1144" s="6"/>
      <c r="FW1144" s="6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  <c r="GP1144" s="6"/>
      <c r="GQ1144" s="6"/>
      <c r="GR1144" s="6"/>
      <c r="GS1144" s="6"/>
      <c r="GT1144" s="6"/>
      <c r="GU1144" s="6"/>
      <c r="GV1144" s="6"/>
      <c r="GW1144" s="6"/>
      <c r="GX1144" s="6"/>
      <c r="GY1144" s="6"/>
      <c r="GZ1144" s="6"/>
      <c r="HA1144" s="6"/>
      <c r="HB1144" s="6"/>
      <c r="HC1144" s="6"/>
      <c r="HD1144" s="6"/>
      <c r="HE1144" s="6"/>
      <c r="HF1144" s="6"/>
      <c r="HG1144" s="6"/>
      <c r="HH1144" s="6"/>
      <c r="HI1144" s="6"/>
      <c r="HJ1144" s="6"/>
      <c r="HK1144" s="6"/>
      <c r="HL1144" s="6"/>
      <c r="HM1144" s="6"/>
      <c r="HN1144" s="6"/>
      <c r="HO1144" s="6"/>
      <c r="HP1144" s="6"/>
      <c r="HQ1144" s="6"/>
      <c r="HR1144" s="6"/>
      <c r="HS1144" s="6"/>
      <c r="HT1144" s="6"/>
      <c r="HU1144" s="6"/>
      <c r="HV1144" s="6"/>
      <c r="HW1144" s="6"/>
      <c r="HX1144" s="6"/>
      <c r="HY1144" s="6"/>
      <c r="HZ1144" s="6"/>
      <c r="IA1144" s="6"/>
      <c r="IB1144" s="6"/>
      <c r="IC1144" s="6"/>
      <c r="ID1144" s="6"/>
      <c r="IE1144" s="6"/>
      <c r="IF1144" s="6"/>
      <c r="IG1144" s="6"/>
      <c r="IH1144" s="6"/>
      <c r="II1144" s="6"/>
      <c r="IJ1144" s="6"/>
      <c r="IK1144" s="6"/>
      <c r="IL1144" s="6"/>
      <c r="IM1144" s="6"/>
      <c r="IN1144" s="6"/>
      <c r="IO1144" s="6"/>
      <c r="IP1144" s="6"/>
      <c r="IQ1144" s="6"/>
      <c r="IR1144" s="6"/>
      <c r="IS1144" s="6"/>
      <c r="IT1144" s="6"/>
      <c r="IU1144" s="6"/>
      <c r="IV1144" s="6"/>
      <c r="IW1144" s="6"/>
      <c r="IX1144" s="6"/>
      <c r="IY1144" s="6"/>
      <c r="IZ1144" s="6"/>
    </row>
    <row r="1145" spans="1:260" s="5" customFormat="1" x14ac:dyDescent="0.35">
      <c r="A1145" s="32">
        <v>1141</v>
      </c>
      <c r="B1145" s="33">
        <f>ESTUDIANTES!B1145</f>
        <v>0</v>
      </c>
      <c r="C1145" s="33">
        <f>ESTUDIANTES!C1145</f>
        <v>0</v>
      </c>
      <c r="D1145" s="99">
        <f>ESTUDIANTES!D1145</f>
        <v>0</v>
      </c>
      <c r="E1145" s="99"/>
      <c r="F1145" s="99"/>
      <c r="G1145" s="99"/>
      <c r="H1145" s="34">
        <f>ESTUDIANTES!E1145</f>
        <v>0</v>
      </c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  <c r="FS1145" s="6"/>
      <c r="FT1145" s="6"/>
      <c r="FU1145" s="6"/>
      <c r="FV1145" s="6"/>
      <c r="FW1145" s="6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  <c r="GP1145" s="6"/>
      <c r="GQ1145" s="6"/>
      <c r="GR1145" s="6"/>
      <c r="GS1145" s="6"/>
      <c r="GT1145" s="6"/>
      <c r="GU1145" s="6"/>
      <c r="GV1145" s="6"/>
      <c r="GW1145" s="6"/>
      <c r="GX1145" s="6"/>
      <c r="GY1145" s="6"/>
      <c r="GZ1145" s="6"/>
      <c r="HA1145" s="6"/>
      <c r="HB1145" s="6"/>
      <c r="HC1145" s="6"/>
      <c r="HD1145" s="6"/>
      <c r="HE1145" s="6"/>
      <c r="HF1145" s="6"/>
      <c r="HG1145" s="6"/>
      <c r="HH1145" s="6"/>
      <c r="HI1145" s="6"/>
      <c r="HJ1145" s="6"/>
      <c r="HK1145" s="6"/>
      <c r="HL1145" s="6"/>
      <c r="HM1145" s="6"/>
      <c r="HN1145" s="6"/>
      <c r="HO1145" s="6"/>
      <c r="HP1145" s="6"/>
      <c r="HQ1145" s="6"/>
      <c r="HR1145" s="6"/>
      <c r="HS1145" s="6"/>
      <c r="HT1145" s="6"/>
      <c r="HU1145" s="6"/>
      <c r="HV1145" s="6"/>
      <c r="HW1145" s="6"/>
      <c r="HX1145" s="6"/>
      <c r="HY1145" s="6"/>
      <c r="HZ1145" s="6"/>
      <c r="IA1145" s="6"/>
      <c r="IB1145" s="6"/>
      <c r="IC1145" s="6"/>
      <c r="ID1145" s="6"/>
      <c r="IE1145" s="6"/>
      <c r="IF1145" s="6"/>
      <c r="IG1145" s="6"/>
      <c r="IH1145" s="6"/>
      <c r="II1145" s="6"/>
      <c r="IJ1145" s="6"/>
      <c r="IK1145" s="6"/>
      <c r="IL1145" s="6"/>
      <c r="IM1145" s="6"/>
      <c r="IN1145" s="6"/>
      <c r="IO1145" s="6"/>
      <c r="IP1145" s="6"/>
      <c r="IQ1145" s="6"/>
      <c r="IR1145" s="6"/>
      <c r="IS1145" s="6"/>
      <c r="IT1145" s="6"/>
      <c r="IU1145" s="6"/>
      <c r="IV1145" s="6"/>
      <c r="IW1145" s="6"/>
      <c r="IX1145" s="6"/>
      <c r="IY1145" s="6"/>
      <c r="IZ1145" s="6"/>
    </row>
    <row r="1146" spans="1:260" s="5" customFormat="1" x14ac:dyDescent="0.35">
      <c r="A1146" s="32">
        <v>1142</v>
      </c>
      <c r="B1146" s="33">
        <f>ESTUDIANTES!B1146</f>
        <v>0</v>
      </c>
      <c r="C1146" s="33">
        <f>ESTUDIANTES!C1146</f>
        <v>0</v>
      </c>
      <c r="D1146" s="99">
        <f>ESTUDIANTES!D1146</f>
        <v>0</v>
      </c>
      <c r="E1146" s="99"/>
      <c r="F1146" s="99"/>
      <c r="G1146" s="99"/>
      <c r="H1146" s="34">
        <f>ESTUDIANTES!E1146</f>
        <v>0</v>
      </c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  <c r="FS1146" s="6"/>
      <c r="FT1146" s="6"/>
      <c r="FU1146" s="6"/>
      <c r="FV1146" s="6"/>
      <c r="FW1146" s="6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  <c r="GP1146" s="6"/>
      <c r="GQ1146" s="6"/>
      <c r="GR1146" s="6"/>
      <c r="GS1146" s="6"/>
      <c r="GT1146" s="6"/>
      <c r="GU1146" s="6"/>
      <c r="GV1146" s="6"/>
      <c r="GW1146" s="6"/>
      <c r="GX1146" s="6"/>
      <c r="GY1146" s="6"/>
      <c r="GZ1146" s="6"/>
      <c r="HA1146" s="6"/>
      <c r="HB1146" s="6"/>
      <c r="HC1146" s="6"/>
      <c r="HD1146" s="6"/>
      <c r="HE1146" s="6"/>
      <c r="HF1146" s="6"/>
      <c r="HG1146" s="6"/>
      <c r="HH1146" s="6"/>
      <c r="HI1146" s="6"/>
      <c r="HJ1146" s="6"/>
      <c r="HK1146" s="6"/>
      <c r="HL1146" s="6"/>
      <c r="HM1146" s="6"/>
      <c r="HN1146" s="6"/>
      <c r="HO1146" s="6"/>
      <c r="HP1146" s="6"/>
      <c r="HQ1146" s="6"/>
      <c r="HR1146" s="6"/>
      <c r="HS1146" s="6"/>
      <c r="HT1146" s="6"/>
      <c r="HU1146" s="6"/>
      <c r="HV1146" s="6"/>
      <c r="HW1146" s="6"/>
      <c r="HX1146" s="6"/>
      <c r="HY1146" s="6"/>
      <c r="HZ1146" s="6"/>
      <c r="IA1146" s="6"/>
      <c r="IB1146" s="6"/>
      <c r="IC1146" s="6"/>
      <c r="ID1146" s="6"/>
      <c r="IE1146" s="6"/>
      <c r="IF1146" s="6"/>
      <c r="IG1146" s="6"/>
      <c r="IH1146" s="6"/>
      <c r="II1146" s="6"/>
      <c r="IJ1146" s="6"/>
      <c r="IK1146" s="6"/>
      <c r="IL1146" s="6"/>
      <c r="IM1146" s="6"/>
      <c r="IN1146" s="6"/>
      <c r="IO1146" s="6"/>
      <c r="IP1146" s="6"/>
      <c r="IQ1146" s="6"/>
      <c r="IR1146" s="6"/>
      <c r="IS1146" s="6"/>
      <c r="IT1146" s="6"/>
      <c r="IU1146" s="6"/>
      <c r="IV1146" s="6"/>
      <c r="IW1146" s="6"/>
      <c r="IX1146" s="6"/>
      <c r="IY1146" s="6"/>
      <c r="IZ1146" s="6"/>
    </row>
    <row r="1147" spans="1:260" s="5" customFormat="1" x14ac:dyDescent="0.35">
      <c r="A1147" s="32">
        <v>1143</v>
      </c>
      <c r="B1147" s="33">
        <f>ESTUDIANTES!B1147</f>
        <v>0</v>
      </c>
      <c r="C1147" s="33">
        <f>ESTUDIANTES!C1147</f>
        <v>0</v>
      </c>
      <c r="D1147" s="99">
        <f>ESTUDIANTES!D1147</f>
        <v>0</v>
      </c>
      <c r="E1147" s="99"/>
      <c r="F1147" s="99"/>
      <c r="G1147" s="99"/>
      <c r="H1147" s="34">
        <f>ESTUDIANTES!E1147</f>
        <v>0</v>
      </c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  <c r="FS1147" s="6"/>
      <c r="FT1147" s="6"/>
      <c r="FU1147" s="6"/>
      <c r="FV1147" s="6"/>
      <c r="FW1147" s="6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  <c r="GP1147" s="6"/>
      <c r="GQ1147" s="6"/>
      <c r="GR1147" s="6"/>
      <c r="GS1147" s="6"/>
      <c r="GT1147" s="6"/>
      <c r="GU1147" s="6"/>
      <c r="GV1147" s="6"/>
      <c r="GW1147" s="6"/>
      <c r="GX1147" s="6"/>
      <c r="GY1147" s="6"/>
      <c r="GZ1147" s="6"/>
      <c r="HA1147" s="6"/>
      <c r="HB1147" s="6"/>
      <c r="HC1147" s="6"/>
      <c r="HD1147" s="6"/>
      <c r="HE1147" s="6"/>
      <c r="HF1147" s="6"/>
      <c r="HG1147" s="6"/>
      <c r="HH1147" s="6"/>
      <c r="HI1147" s="6"/>
      <c r="HJ1147" s="6"/>
      <c r="HK1147" s="6"/>
      <c r="HL1147" s="6"/>
      <c r="HM1147" s="6"/>
      <c r="HN1147" s="6"/>
      <c r="HO1147" s="6"/>
      <c r="HP1147" s="6"/>
      <c r="HQ1147" s="6"/>
      <c r="HR1147" s="6"/>
      <c r="HS1147" s="6"/>
      <c r="HT1147" s="6"/>
      <c r="HU1147" s="6"/>
      <c r="HV1147" s="6"/>
      <c r="HW1147" s="6"/>
      <c r="HX1147" s="6"/>
      <c r="HY1147" s="6"/>
      <c r="HZ1147" s="6"/>
      <c r="IA1147" s="6"/>
      <c r="IB1147" s="6"/>
      <c r="IC1147" s="6"/>
      <c r="ID1147" s="6"/>
      <c r="IE1147" s="6"/>
      <c r="IF1147" s="6"/>
      <c r="IG1147" s="6"/>
      <c r="IH1147" s="6"/>
      <c r="II1147" s="6"/>
      <c r="IJ1147" s="6"/>
      <c r="IK1147" s="6"/>
      <c r="IL1147" s="6"/>
      <c r="IM1147" s="6"/>
      <c r="IN1147" s="6"/>
      <c r="IO1147" s="6"/>
      <c r="IP1147" s="6"/>
      <c r="IQ1147" s="6"/>
      <c r="IR1147" s="6"/>
      <c r="IS1147" s="6"/>
      <c r="IT1147" s="6"/>
      <c r="IU1147" s="6"/>
      <c r="IV1147" s="6"/>
      <c r="IW1147" s="6"/>
      <c r="IX1147" s="6"/>
      <c r="IY1147" s="6"/>
      <c r="IZ1147" s="6"/>
    </row>
    <row r="1148" spans="1:260" s="5" customFormat="1" x14ac:dyDescent="0.35">
      <c r="A1148" s="32">
        <v>1144</v>
      </c>
      <c r="B1148" s="33">
        <f>ESTUDIANTES!B1148</f>
        <v>0</v>
      </c>
      <c r="C1148" s="33">
        <f>ESTUDIANTES!C1148</f>
        <v>0</v>
      </c>
      <c r="D1148" s="99">
        <f>ESTUDIANTES!D1148</f>
        <v>0</v>
      </c>
      <c r="E1148" s="99"/>
      <c r="F1148" s="99"/>
      <c r="G1148" s="99"/>
      <c r="H1148" s="34">
        <f>ESTUDIANTES!E1148</f>
        <v>0</v>
      </c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  <c r="FS1148" s="6"/>
      <c r="FT1148" s="6"/>
      <c r="FU1148" s="6"/>
      <c r="FV1148" s="6"/>
      <c r="FW1148" s="6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  <c r="GP1148" s="6"/>
      <c r="GQ1148" s="6"/>
      <c r="GR1148" s="6"/>
      <c r="GS1148" s="6"/>
      <c r="GT1148" s="6"/>
      <c r="GU1148" s="6"/>
      <c r="GV1148" s="6"/>
      <c r="GW1148" s="6"/>
      <c r="GX1148" s="6"/>
      <c r="GY1148" s="6"/>
      <c r="GZ1148" s="6"/>
      <c r="HA1148" s="6"/>
      <c r="HB1148" s="6"/>
      <c r="HC1148" s="6"/>
      <c r="HD1148" s="6"/>
      <c r="HE1148" s="6"/>
      <c r="HF1148" s="6"/>
      <c r="HG1148" s="6"/>
      <c r="HH1148" s="6"/>
      <c r="HI1148" s="6"/>
      <c r="HJ1148" s="6"/>
      <c r="HK1148" s="6"/>
      <c r="HL1148" s="6"/>
      <c r="HM1148" s="6"/>
      <c r="HN1148" s="6"/>
      <c r="HO1148" s="6"/>
      <c r="HP1148" s="6"/>
      <c r="HQ1148" s="6"/>
      <c r="HR1148" s="6"/>
      <c r="HS1148" s="6"/>
      <c r="HT1148" s="6"/>
      <c r="HU1148" s="6"/>
      <c r="HV1148" s="6"/>
      <c r="HW1148" s="6"/>
      <c r="HX1148" s="6"/>
      <c r="HY1148" s="6"/>
      <c r="HZ1148" s="6"/>
      <c r="IA1148" s="6"/>
      <c r="IB1148" s="6"/>
      <c r="IC1148" s="6"/>
      <c r="ID1148" s="6"/>
      <c r="IE1148" s="6"/>
      <c r="IF1148" s="6"/>
      <c r="IG1148" s="6"/>
      <c r="IH1148" s="6"/>
      <c r="II1148" s="6"/>
      <c r="IJ1148" s="6"/>
      <c r="IK1148" s="6"/>
      <c r="IL1148" s="6"/>
      <c r="IM1148" s="6"/>
      <c r="IN1148" s="6"/>
      <c r="IO1148" s="6"/>
      <c r="IP1148" s="6"/>
      <c r="IQ1148" s="6"/>
      <c r="IR1148" s="6"/>
      <c r="IS1148" s="6"/>
      <c r="IT1148" s="6"/>
      <c r="IU1148" s="6"/>
      <c r="IV1148" s="6"/>
      <c r="IW1148" s="6"/>
      <c r="IX1148" s="6"/>
      <c r="IY1148" s="6"/>
      <c r="IZ1148" s="6"/>
    </row>
    <row r="1149" spans="1:260" s="5" customFormat="1" x14ac:dyDescent="0.35">
      <c r="A1149" s="32">
        <v>1145</v>
      </c>
      <c r="B1149" s="33">
        <f>ESTUDIANTES!B1149</f>
        <v>0</v>
      </c>
      <c r="C1149" s="33">
        <f>ESTUDIANTES!C1149</f>
        <v>0</v>
      </c>
      <c r="D1149" s="99">
        <f>ESTUDIANTES!D1149</f>
        <v>0</v>
      </c>
      <c r="E1149" s="99"/>
      <c r="F1149" s="99"/>
      <c r="G1149" s="99"/>
      <c r="H1149" s="34">
        <f>ESTUDIANTES!E1149</f>
        <v>0</v>
      </c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  <c r="FS1149" s="6"/>
      <c r="FT1149" s="6"/>
      <c r="FU1149" s="6"/>
      <c r="FV1149" s="6"/>
      <c r="FW1149" s="6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  <c r="GP1149" s="6"/>
      <c r="GQ1149" s="6"/>
      <c r="GR1149" s="6"/>
      <c r="GS1149" s="6"/>
      <c r="GT1149" s="6"/>
      <c r="GU1149" s="6"/>
      <c r="GV1149" s="6"/>
      <c r="GW1149" s="6"/>
      <c r="GX1149" s="6"/>
      <c r="GY1149" s="6"/>
      <c r="GZ1149" s="6"/>
      <c r="HA1149" s="6"/>
      <c r="HB1149" s="6"/>
      <c r="HC1149" s="6"/>
      <c r="HD1149" s="6"/>
      <c r="HE1149" s="6"/>
      <c r="HF1149" s="6"/>
      <c r="HG1149" s="6"/>
      <c r="HH1149" s="6"/>
      <c r="HI1149" s="6"/>
      <c r="HJ1149" s="6"/>
      <c r="HK1149" s="6"/>
      <c r="HL1149" s="6"/>
      <c r="HM1149" s="6"/>
      <c r="HN1149" s="6"/>
      <c r="HO1149" s="6"/>
      <c r="HP1149" s="6"/>
      <c r="HQ1149" s="6"/>
      <c r="HR1149" s="6"/>
      <c r="HS1149" s="6"/>
      <c r="HT1149" s="6"/>
      <c r="HU1149" s="6"/>
      <c r="HV1149" s="6"/>
      <c r="HW1149" s="6"/>
      <c r="HX1149" s="6"/>
      <c r="HY1149" s="6"/>
      <c r="HZ1149" s="6"/>
      <c r="IA1149" s="6"/>
      <c r="IB1149" s="6"/>
      <c r="IC1149" s="6"/>
      <c r="ID1149" s="6"/>
      <c r="IE1149" s="6"/>
      <c r="IF1149" s="6"/>
      <c r="IG1149" s="6"/>
      <c r="IH1149" s="6"/>
      <c r="II1149" s="6"/>
      <c r="IJ1149" s="6"/>
      <c r="IK1149" s="6"/>
      <c r="IL1149" s="6"/>
      <c r="IM1149" s="6"/>
      <c r="IN1149" s="6"/>
      <c r="IO1149" s="6"/>
      <c r="IP1149" s="6"/>
      <c r="IQ1149" s="6"/>
      <c r="IR1149" s="6"/>
      <c r="IS1149" s="6"/>
      <c r="IT1149" s="6"/>
      <c r="IU1149" s="6"/>
      <c r="IV1149" s="6"/>
      <c r="IW1149" s="6"/>
      <c r="IX1149" s="6"/>
      <c r="IY1149" s="6"/>
      <c r="IZ1149" s="6"/>
    </row>
    <row r="1150" spans="1:260" s="5" customFormat="1" x14ac:dyDescent="0.35">
      <c r="A1150" s="32">
        <v>1146</v>
      </c>
      <c r="B1150" s="33">
        <f>ESTUDIANTES!B1150</f>
        <v>0</v>
      </c>
      <c r="C1150" s="33">
        <f>ESTUDIANTES!C1150</f>
        <v>0</v>
      </c>
      <c r="D1150" s="99">
        <f>ESTUDIANTES!D1150</f>
        <v>0</v>
      </c>
      <c r="E1150" s="99"/>
      <c r="F1150" s="99"/>
      <c r="G1150" s="99"/>
      <c r="H1150" s="34">
        <f>ESTUDIANTES!E1150</f>
        <v>0</v>
      </c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  <c r="FS1150" s="6"/>
      <c r="FT1150" s="6"/>
      <c r="FU1150" s="6"/>
      <c r="FV1150" s="6"/>
      <c r="FW1150" s="6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  <c r="GP1150" s="6"/>
      <c r="GQ1150" s="6"/>
      <c r="GR1150" s="6"/>
      <c r="GS1150" s="6"/>
      <c r="GT1150" s="6"/>
      <c r="GU1150" s="6"/>
      <c r="GV1150" s="6"/>
      <c r="GW1150" s="6"/>
      <c r="GX1150" s="6"/>
      <c r="GY1150" s="6"/>
      <c r="GZ1150" s="6"/>
      <c r="HA1150" s="6"/>
      <c r="HB1150" s="6"/>
      <c r="HC1150" s="6"/>
      <c r="HD1150" s="6"/>
      <c r="HE1150" s="6"/>
      <c r="HF1150" s="6"/>
      <c r="HG1150" s="6"/>
      <c r="HH1150" s="6"/>
      <c r="HI1150" s="6"/>
      <c r="HJ1150" s="6"/>
      <c r="HK1150" s="6"/>
      <c r="HL1150" s="6"/>
      <c r="HM1150" s="6"/>
      <c r="HN1150" s="6"/>
      <c r="HO1150" s="6"/>
      <c r="HP1150" s="6"/>
      <c r="HQ1150" s="6"/>
      <c r="HR1150" s="6"/>
      <c r="HS1150" s="6"/>
      <c r="HT1150" s="6"/>
      <c r="HU1150" s="6"/>
      <c r="HV1150" s="6"/>
      <c r="HW1150" s="6"/>
      <c r="HX1150" s="6"/>
      <c r="HY1150" s="6"/>
      <c r="HZ1150" s="6"/>
      <c r="IA1150" s="6"/>
      <c r="IB1150" s="6"/>
      <c r="IC1150" s="6"/>
      <c r="ID1150" s="6"/>
      <c r="IE1150" s="6"/>
      <c r="IF1150" s="6"/>
      <c r="IG1150" s="6"/>
      <c r="IH1150" s="6"/>
      <c r="II1150" s="6"/>
      <c r="IJ1150" s="6"/>
      <c r="IK1150" s="6"/>
      <c r="IL1150" s="6"/>
      <c r="IM1150" s="6"/>
      <c r="IN1150" s="6"/>
      <c r="IO1150" s="6"/>
      <c r="IP1150" s="6"/>
      <c r="IQ1150" s="6"/>
      <c r="IR1150" s="6"/>
      <c r="IS1150" s="6"/>
      <c r="IT1150" s="6"/>
      <c r="IU1150" s="6"/>
      <c r="IV1150" s="6"/>
      <c r="IW1150" s="6"/>
      <c r="IX1150" s="6"/>
      <c r="IY1150" s="6"/>
      <c r="IZ1150" s="6"/>
    </row>
    <row r="1151" spans="1:260" s="5" customFormat="1" x14ac:dyDescent="0.35">
      <c r="A1151" s="32">
        <v>1147</v>
      </c>
      <c r="B1151" s="33">
        <f>ESTUDIANTES!B1151</f>
        <v>0</v>
      </c>
      <c r="C1151" s="33">
        <f>ESTUDIANTES!C1151</f>
        <v>0</v>
      </c>
      <c r="D1151" s="99">
        <f>ESTUDIANTES!D1151</f>
        <v>0</v>
      </c>
      <c r="E1151" s="99"/>
      <c r="F1151" s="99"/>
      <c r="G1151" s="99"/>
      <c r="H1151" s="34">
        <f>ESTUDIANTES!E1151</f>
        <v>0</v>
      </c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  <c r="FS1151" s="6"/>
      <c r="FT1151" s="6"/>
      <c r="FU1151" s="6"/>
      <c r="FV1151" s="6"/>
      <c r="FW1151" s="6"/>
      <c r="FX1151" s="6"/>
      <c r="FY1151" s="6"/>
      <c r="FZ1151" s="6"/>
      <c r="GA1151" s="6"/>
      <c r="GB1151" s="6"/>
      <c r="GC1151" s="6"/>
      <c r="GD1151" s="6"/>
      <c r="GE1151" s="6"/>
      <c r="GF1151" s="6"/>
      <c r="GG1151" s="6"/>
      <c r="GH1151" s="6"/>
      <c r="GI1151" s="6"/>
      <c r="GJ1151" s="6"/>
      <c r="GK1151" s="6"/>
      <c r="GL1151" s="6"/>
      <c r="GM1151" s="6"/>
      <c r="GN1151" s="6"/>
      <c r="GO1151" s="6"/>
      <c r="GP1151" s="6"/>
      <c r="GQ1151" s="6"/>
      <c r="GR1151" s="6"/>
      <c r="GS1151" s="6"/>
      <c r="GT1151" s="6"/>
      <c r="GU1151" s="6"/>
      <c r="GV1151" s="6"/>
      <c r="GW1151" s="6"/>
      <c r="GX1151" s="6"/>
      <c r="GY1151" s="6"/>
      <c r="GZ1151" s="6"/>
      <c r="HA1151" s="6"/>
      <c r="HB1151" s="6"/>
      <c r="HC1151" s="6"/>
      <c r="HD1151" s="6"/>
      <c r="HE1151" s="6"/>
      <c r="HF1151" s="6"/>
      <c r="HG1151" s="6"/>
      <c r="HH1151" s="6"/>
      <c r="HI1151" s="6"/>
      <c r="HJ1151" s="6"/>
      <c r="HK1151" s="6"/>
      <c r="HL1151" s="6"/>
      <c r="HM1151" s="6"/>
      <c r="HN1151" s="6"/>
      <c r="HO1151" s="6"/>
      <c r="HP1151" s="6"/>
      <c r="HQ1151" s="6"/>
      <c r="HR1151" s="6"/>
      <c r="HS1151" s="6"/>
      <c r="HT1151" s="6"/>
      <c r="HU1151" s="6"/>
      <c r="HV1151" s="6"/>
      <c r="HW1151" s="6"/>
      <c r="HX1151" s="6"/>
      <c r="HY1151" s="6"/>
      <c r="HZ1151" s="6"/>
      <c r="IA1151" s="6"/>
      <c r="IB1151" s="6"/>
      <c r="IC1151" s="6"/>
      <c r="ID1151" s="6"/>
      <c r="IE1151" s="6"/>
      <c r="IF1151" s="6"/>
      <c r="IG1151" s="6"/>
      <c r="IH1151" s="6"/>
      <c r="II1151" s="6"/>
      <c r="IJ1151" s="6"/>
      <c r="IK1151" s="6"/>
      <c r="IL1151" s="6"/>
      <c r="IM1151" s="6"/>
      <c r="IN1151" s="6"/>
      <c r="IO1151" s="6"/>
      <c r="IP1151" s="6"/>
      <c r="IQ1151" s="6"/>
      <c r="IR1151" s="6"/>
      <c r="IS1151" s="6"/>
      <c r="IT1151" s="6"/>
      <c r="IU1151" s="6"/>
      <c r="IV1151" s="6"/>
      <c r="IW1151" s="6"/>
      <c r="IX1151" s="6"/>
      <c r="IY1151" s="6"/>
      <c r="IZ1151" s="6"/>
    </row>
    <row r="1152" spans="1:260" s="5" customFormat="1" x14ac:dyDescent="0.35">
      <c r="A1152" s="32">
        <v>1148</v>
      </c>
      <c r="B1152" s="33">
        <f>ESTUDIANTES!B1152</f>
        <v>0</v>
      </c>
      <c r="C1152" s="33">
        <f>ESTUDIANTES!C1152</f>
        <v>0</v>
      </c>
      <c r="D1152" s="99">
        <f>ESTUDIANTES!D1152</f>
        <v>0</v>
      </c>
      <c r="E1152" s="99"/>
      <c r="F1152" s="99"/>
      <c r="G1152" s="99"/>
      <c r="H1152" s="34">
        <f>ESTUDIANTES!E1152</f>
        <v>0</v>
      </c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  <c r="FS1152" s="6"/>
      <c r="FT1152" s="6"/>
      <c r="FU1152" s="6"/>
      <c r="FV1152" s="6"/>
      <c r="FW1152" s="6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  <c r="GP1152" s="6"/>
      <c r="GQ1152" s="6"/>
      <c r="GR1152" s="6"/>
      <c r="GS1152" s="6"/>
      <c r="GT1152" s="6"/>
      <c r="GU1152" s="6"/>
      <c r="GV1152" s="6"/>
      <c r="GW1152" s="6"/>
      <c r="GX1152" s="6"/>
      <c r="GY1152" s="6"/>
      <c r="GZ1152" s="6"/>
      <c r="HA1152" s="6"/>
      <c r="HB1152" s="6"/>
      <c r="HC1152" s="6"/>
      <c r="HD1152" s="6"/>
      <c r="HE1152" s="6"/>
      <c r="HF1152" s="6"/>
      <c r="HG1152" s="6"/>
      <c r="HH1152" s="6"/>
      <c r="HI1152" s="6"/>
      <c r="HJ1152" s="6"/>
      <c r="HK1152" s="6"/>
      <c r="HL1152" s="6"/>
      <c r="HM1152" s="6"/>
      <c r="HN1152" s="6"/>
      <c r="HO1152" s="6"/>
      <c r="HP1152" s="6"/>
      <c r="HQ1152" s="6"/>
      <c r="HR1152" s="6"/>
      <c r="HS1152" s="6"/>
      <c r="HT1152" s="6"/>
      <c r="HU1152" s="6"/>
      <c r="HV1152" s="6"/>
      <c r="HW1152" s="6"/>
      <c r="HX1152" s="6"/>
      <c r="HY1152" s="6"/>
      <c r="HZ1152" s="6"/>
      <c r="IA1152" s="6"/>
      <c r="IB1152" s="6"/>
      <c r="IC1152" s="6"/>
      <c r="ID1152" s="6"/>
      <c r="IE1152" s="6"/>
      <c r="IF1152" s="6"/>
      <c r="IG1152" s="6"/>
      <c r="IH1152" s="6"/>
      <c r="II1152" s="6"/>
      <c r="IJ1152" s="6"/>
      <c r="IK1152" s="6"/>
      <c r="IL1152" s="6"/>
      <c r="IM1152" s="6"/>
      <c r="IN1152" s="6"/>
      <c r="IO1152" s="6"/>
      <c r="IP1152" s="6"/>
      <c r="IQ1152" s="6"/>
      <c r="IR1152" s="6"/>
      <c r="IS1152" s="6"/>
      <c r="IT1152" s="6"/>
      <c r="IU1152" s="6"/>
      <c r="IV1152" s="6"/>
      <c r="IW1152" s="6"/>
      <c r="IX1152" s="6"/>
      <c r="IY1152" s="6"/>
      <c r="IZ1152" s="6"/>
    </row>
    <row r="1153" spans="1:260" s="5" customFormat="1" x14ac:dyDescent="0.35">
      <c r="A1153" s="32">
        <v>1149</v>
      </c>
      <c r="B1153" s="33">
        <f>ESTUDIANTES!B1153</f>
        <v>0</v>
      </c>
      <c r="C1153" s="33">
        <f>ESTUDIANTES!C1153</f>
        <v>0</v>
      </c>
      <c r="D1153" s="99">
        <f>ESTUDIANTES!D1153</f>
        <v>0</v>
      </c>
      <c r="E1153" s="99"/>
      <c r="F1153" s="99"/>
      <c r="G1153" s="99"/>
      <c r="H1153" s="34">
        <f>ESTUDIANTES!E1153</f>
        <v>0</v>
      </c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  <c r="FS1153" s="6"/>
      <c r="FT1153" s="6"/>
      <c r="FU1153" s="6"/>
      <c r="FV1153" s="6"/>
      <c r="FW1153" s="6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  <c r="GP1153" s="6"/>
      <c r="GQ1153" s="6"/>
      <c r="GR1153" s="6"/>
      <c r="GS1153" s="6"/>
      <c r="GT1153" s="6"/>
      <c r="GU1153" s="6"/>
      <c r="GV1153" s="6"/>
      <c r="GW1153" s="6"/>
      <c r="GX1153" s="6"/>
      <c r="GY1153" s="6"/>
      <c r="GZ1153" s="6"/>
      <c r="HA1153" s="6"/>
      <c r="HB1153" s="6"/>
      <c r="HC1153" s="6"/>
      <c r="HD1153" s="6"/>
      <c r="HE1153" s="6"/>
      <c r="HF1153" s="6"/>
      <c r="HG1153" s="6"/>
      <c r="HH1153" s="6"/>
      <c r="HI1153" s="6"/>
      <c r="HJ1153" s="6"/>
      <c r="HK1153" s="6"/>
      <c r="HL1153" s="6"/>
      <c r="HM1153" s="6"/>
      <c r="HN1153" s="6"/>
      <c r="HO1153" s="6"/>
      <c r="HP1153" s="6"/>
      <c r="HQ1153" s="6"/>
      <c r="HR1153" s="6"/>
      <c r="HS1153" s="6"/>
      <c r="HT1153" s="6"/>
      <c r="HU1153" s="6"/>
      <c r="HV1153" s="6"/>
      <c r="HW1153" s="6"/>
      <c r="HX1153" s="6"/>
      <c r="HY1153" s="6"/>
      <c r="HZ1153" s="6"/>
      <c r="IA1153" s="6"/>
      <c r="IB1153" s="6"/>
      <c r="IC1153" s="6"/>
      <c r="ID1153" s="6"/>
      <c r="IE1153" s="6"/>
      <c r="IF1153" s="6"/>
      <c r="IG1153" s="6"/>
      <c r="IH1153" s="6"/>
      <c r="II1153" s="6"/>
      <c r="IJ1153" s="6"/>
      <c r="IK1153" s="6"/>
      <c r="IL1153" s="6"/>
      <c r="IM1153" s="6"/>
      <c r="IN1153" s="6"/>
      <c r="IO1153" s="6"/>
      <c r="IP1153" s="6"/>
      <c r="IQ1153" s="6"/>
      <c r="IR1153" s="6"/>
      <c r="IS1153" s="6"/>
      <c r="IT1153" s="6"/>
      <c r="IU1153" s="6"/>
      <c r="IV1153" s="6"/>
      <c r="IW1153" s="6"/>
      <c r="IX1153" s="6"/>
      <c r="IY1153" s="6"/>
      <c r="IZ1153" s="6"/>
    </row>
    <row r="1154" spans="1:260" s="5" customFormat="1" x14ac:dyDescent="0.35">
      <c r="A1154" s="32">
        <v>1150</v>
      </c>
      <c r="B1154" s="33">
        <f>ESTUDIANTES!B1154</f>
        <v>0</v>
      </c>
      <c r="C1154" s="33">
        <f>ESTUDIANTES!C1154</f>
        <v>0</v>
      </c>
      <c r="D1154" s="99">
        <f>ESTUDIANTES!D1154</f>
        <v>0</v>
      </c>
      <c r="E1154" s="99"/>
      <c r="F1154" s="99"/>
      <c r="G1154" s="99"/>
      <c r="H1154" s="34">
        <f>ESTUDIANTES!E1154</f>
        <v>0</v>
      </c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  <c r="FS1154" s="6"/>
      <c r="FT1154" s="6"/>
      <c r="FU1154" s="6"/>
      <c r="FV1154" s="6"/>
      <c r="FW1154" s="6"/>
      <c r="FX1154" s="6"/>
      <c r="FY1154" s="6"/>
      <c r="FZ1154" s="6"/>
      <c r="GA1154" s="6"/>
      <c r="GB1154" s="6"/>
      <c r="GC1154" s="6"/>
      <c r="GD1154" s="6"/>
      <c r="GE1154" s="6"/>
      <c r="GF1154" s="6"/>
      <c r="GG1154" s="6"/>
      <c r="GH1154" s="6"/>
      <c r="GI1154" s="6"/>
      <c r="GJ1154" s="6"/>
      <c r="GK1154" s="6"/>
      <c r="GL1154" s="6"/>
      <c r="GM1154" s="6"/>
      <c r="GN1154" s="6"/>
      <c r="GO1154" s="6"/>
      <c r="GP1154" s="6"/>
      <c r="GQ1154" s="6"/>
      <c r="GR1154" s="6"/>
      <c r="GS1154" s="6"/>
      <c r="GT1154" s="6"/>
      <c r="GU1154" s="6"/>
      <c r="GV1154" s="6"/>
      <c r="GW1154" s="6"/>
      <c r="GX1154" s="6"/>
      <c r="GY1154" s="6"/>
      <c r="GZ1154" s="6"/>
      <c r="HA1154" s="6"/>
      <c r="HB1154" s="6"/>
      <c r="HC1154" s="6"/>
      <c r="HD1154" s="6"/>
      <c r="HE1154" s="6"/>
      <c r="HF1154" s="6"/>
      <c r="HG1154" s="6"/>
      <c r="HH1154" s="6"/>
      <c r="HI1154" s="6"/>
      <c r="HJ1154" s="6"/>
      <c r="HK1154" s="6"/>
      <c r="HL1154" s="6"/>
      <c r="HM1154" s="6"/>
      <c r="HN1154" s="6"/>
      <c r="HO1154" s="6"/>
      <c r="HP1154" s="6"/>
      <c r="HQ1154" s="6"/>
      <c r="HR1154" s="6"/>
      <c r="HS1154" s="6"/>
      <c r="HT1154" s="6"/>
      <c r="HU1154" s="6"/>
      <c r="HV1154" s="6"/>
      <c r="HW1154" s="6"/>
      <c r="HX1154" s="6"/>
      <c r="HY1154" s="6"/>
      <c r="HZ1154" s="6"/>
      <c r="IA1154" s="6"/>
      <c r="IB1154" s="6"/>
      <c r="IC1154" s="6"/>
      <c r="ID1154" s="6"/>
      <c r="IE1154" s="6"/>
      <c r="IF1154" s="6"/>
      <c r="IG1154" s="6"/>
      <c r="IH1154" s="6"/>
      <c r="II1154" s="6"/>
      <c r="IJ1154" s="6"/>
      <c r="IK1154" s="6"/>
      <c r="IL1154" s="6"/>
      <c r="IM1154" s="6"/>
      <c r="IN1154" s="6"/>
      <c r="IO1154" s="6"/>
      <c r="IP1154" s="6"/>
      <c r="IQ1154" s="6"/>
      <c r="IR1154" s="6"/>
      <c r="IS1154" s="6"/>
      <c r="IT1154" s="6"/>
      <c r="IU1154" s="6"/>
      <c r="IV1154" s="6"/>
      <c r="IW1154" s="6"/>
      <c r="IX1154" s="6"/>
      <c r="IY1154" s="6"/>
      <c r="IZ1154" s="6"/>
    </row>
    <row r="1155" spans="1:260" s="5" customFormat="1" x14ac:dyDescent="0.35">
      <c r="A1155" s="32">
        <v>1151</v>
      </c>
      <c r="B1155" s="33">
        <f>ESTUDIANTES!B1155</f>
        <v>0</v>
      </c>
      <c r="C1155" s="33">
        <f>ESTUDIANTES!C1155</f>
        <v>0</v>
      </c>
      <c r="D1155" s="99">
        <f>ESTUDIANTES!D1155</f>
        <v>0</v>
      </c>
      <c r="E1155" s="99"/>
      <c r="F1155" s="99"/>
      <c r="G1155" s="99"/>
      <c r="H1155" s="34">
        <f>ESTUDIANTES!E1155</f>
        <v>0</v>
      </c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  <c r="FS1155" s="6"/>
      <c r="FT1155" s="6"/>
      <c r="FU1155" s="6"/>
      <c r="FV1155" s="6"/>
      <c r="FW1155" s="6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  <c r="GP1155" s="6"/>
      <c r="GQ1155" s="6"/>
      <c r="GR1155" s="6"/>
      <c r="GS1155" s="6"/>
      <c r="GT1155" s="6"/>
      <c r="GU1155" s="6"/>
      <c r="GV1155" s="6"/>
      <c r="GW1155" s="6"/>
      <c r="GX1155" s="6"/>
      <c r="GY1155" s="6"/>
      <c r="GZ1155" s="6"/>
      <c r="HA1155" s="6"/>
      <c r="HB1155" s="6"/>
      <c r="HC1155" s="6"/>
      <c r="HD1155" s="6"/>
      <c r="HE1155" s="6"/>
      <c r="HF1155" s="6"/>
      <c r="HG1155" s="6"/>
      <c r="HH1155" s="6"/>
      <c r="HI1155" s="6"/>
      <c r="HJ1155" s="6"/>
      <c r="HK1155" s="6"/>
      <c r="HL1155" s="6"/>
      <c r="HM1155" s="6"/>
      <c r="HN1155" s="6"/>
      <c r="HO1155" s="6"/>
      <c r="HP1155" s="6"/>
      <c r="HQ1155" s="6"/>
      <c r="HR1155" s="6"/>
      <c r="HS1155" s="6"/>
      <c r="HT1155" s="6"/>
      <c r="HU1155" s="6"/>
      <c r="HV1155" s="6"/>
      <c r="HW1155" s="6"/>
      <c r="HX1155" s="6"/>
      <c r="HY1155" s="6"/>
      <c r="HZ1155" s="6"/>
      <c r="IA1155" s="6"/>
      <c r="IB1155" s="6"/>
      <c r="IC1155" s="6"/>
      <c r="ID1155" s="6"/>
      <c r="IE1155" s="6"/>
      <c r="IF1155" s="6"/>
      <c r="IG1155" s="6"/>
      <c r="IH1155" s="6"/>
      <c r="II1155" s="6"/>
      <c r="IJ1155" s="6"/>
      <c r="IK1155" s="6"/>
      <c r="IL1155" s="6"/>
      <c r="IM1155" s="6"/>
      <c r="IN1155" s="6"/>
      <c r="IO1155" s="6"/>
      <c r="IP1155" s="6"/>
      <c r="IQ1155" s="6"/>
      <c r="IR1155" s="6"/>
      <c r="IS1155" s="6"/>
      <c r="IT1155" s="6"/>
      <c r="IU1155" s="6"/>
      <c r="IV1155" s="6"/>
      <c r="IW1155" s="6"/>
      <c r="IX1155" s="6"/>
      <c r="IY1155" s="6"/>
      <c r="IZ1155" s="6"/>
    </row>
    <row r="1156" spans="1:260" s="5" customFormat="1" x14ac:dyDescent="0.35">
      <c r="A1156" s="32">
        <v>1152</v>
      </c>
      <c r="B1156" s="33">
        <f>ESTUDIANTES!B1156</f>
        <v>0</v>
      </c>
      <c r="C1156" s="33">
        <f>ESTUDIANTES!C1156</f>
        <v>0</v>
      </c>
      <c r="D1156" s="99">
        <f>ESTUDIANTES!D1156</f>
        <v>0</v>
      </c>
      <c r="E1156" s="99"/>
      <c r="F1156" s="99"/>
      <c r="G1156" s="99"/>
      <c r="H1156" s="34">
        <f>ESTUDIANTES!E1156</f>
        <v>0</v>
      </c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  <c r="FS1156" s="6"/>
      <c r="FT1156" s="6"/>
      <c r="FU1156" s="6"/>
      <c r="FV1156" s="6"/>
      <c r="FW1156" s="6"/>
      <c r="FX1156" s="6"/>
      <c r="FY1156" s="6"/>
      <c r="FZ1156" s="6"/>
      <c r="GA1156" s="6"/>
      <c r="GB1156" s="6"/>
      <c r="GC1156" s="6"/>
      <c r="GD1156" s="6"/>
      <c r="GE1156" s="6"/>
      <c r="GF1156" s="6"/>
      <c r="GG1156" s="6"/>
      <c r="GH1156" s="6"/>
      <c r="GI1156" s="6"/>
      <c r="GJ1156" s="6"/>
      <c r="GK1156" s="6"/>
      <c r="GL1156" s="6"/>
      <c r="GM1156" s="6"/>
      <c r="GN1156" s="6"/>
      <c r="GO1156" s="6"/>
      <c r="GP1156" s="6"/>
      <c r="GQ1156" s="6"/>
      <c r="GR1156" s="6"/>
      <c r="GS1156" s="6"/>
      <c r="GT1156" s="6"/>
      <c r="GU1156" s="6"/>
      <c r="GV1156" s="6"/>
      <c r="GW1156" s="6"/>
      <c r="GX1156" s="6"/>
      <c r="GY1156" s="6"/>
      <c r="GZ1156" s="6"/>
      <c r="HA1156" s="6"/>
      <c r="HB1156" s="6"/>
      <c r="HC1156" s="6"/>
      <c r="HD1156" s="6"/>
      <c r="HE1156" s="6"/>
      <c r="HF1156" s="6"/>
      <c r="HG1156" s="6"/>
      <c r="HH1156" s="6"/>
      <c r="HI1156" s="6"/>
      <c r="HJ1156" s="6"/>
      <c r="HK1156" s="6"/>
      <c r="HL1156" s="6"/>
      <c r="HM1156" s="6"/>
      <c r="HN1156" s="6"/>
      <c r="HO1156" s="6"/>
      <c r="HP1156" s="6"/>
      <c r="HQ1156" s="6"/>
      <c r="HR1156" s="6"/>
      <c r="HS1156" s="6"/>
      <c r="HT1156" s="6"/>
      <c r="HU1156" s="6"/>
      <c r="HV1156" s="6"/>
      <c r="HW1156" s="6"/>
      <c r="HX1156" s="6"/>
      <c r="HY1156" s="6"/>
      <c r="HZ1156" s="6"/>
      <c r="IA1156" s="6"/>
      <c r="IB1156" s="6"/>
      <c r="IC1156" s="6"/>
      <c r="ID1156" s="6"/>
      <c r="IE1156" s="6"/>
      <c r="IF1156" s="6"/>
      <c r="IG1156" s="6"/>
      <c r="IH1156" s="6"/>
      <c r="II1156" s="6"/>
      <c r="IJ1156" s="6"/>
      <c r="IK1156" s="6"/>
      <c r="IL1156" s="6"/>
      <c r="IM1156" s="6"/>
      <c r="IN1156" s="6"/>
      <c r="IO1156" s="6"/>
      <c r="IP1156" s="6"/>
      <c r="IQ1156" s="6"/>
      <c r="IR1156" s="6"/>
      <c r="IS1156" s="6"/>
      <c r="IT1156" s="6"/>
      <c r="IU1156" s="6"/>
      <c r="IV1156" s="6"/>
      <c r="IW1156" s="6"/>
      <c r="IX1156" s="6"/>
      <c r="IY1156" s="6"/>
      <c r="IZ1156" s="6"/>
    </row>
    <row r="1157" spans="1:260" s="5" customFormat="1" x14ac:dyDescent="0.35">
      <c r="A1157" s="32">
        <v>1153</v>
      </c>
      <c r="B1157" s="33">
        <f>ESTUDIANTES!B1157</f>
        <v>0</v>
      </c>
      <c r="C1157" s="33">
        <f>ESTUDIANTES!C1157</f>
        <v>0</v>
      </c>
      <c r="D1157" s="99">
        <f>ESTUDIANTES!D1157</f>
        <v>0</v>
      </c>
      <c r="E1157" s="99"/>
      <c r="F1157" s="99"/>
      <c r="G1157" s="99"/>
      <c r="H1157" s="34">
        <f>ESTUDIANTES!E1157</f>
        <v>0</v>
      </c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  <c r="FS1157" s="6"/>
      <c r="FT1157" s="6"/>
      <c r="FU1157" s="6"/>
      <c r="FV1157" s="6"/>
      <c r="FW1157" s="6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  <c r="GP1157" s="6"/>
      <c r="GQ1157" s="6"/>
      <c r="GR1157" s="6"/>
      <c r="GS1157" s="6"/>
      <c r="GT1157" s="6"/>
      <c r="GU1157" s="6"/>
      <c r="GV1157" s="6"/>
      <c r="GW1157" s="6"/>
      <c r="GX1157" s="6"/>
      <c r="GY1157" s="6"/>
      <c r="GZ1157" s="6"/>
      <c r="HA1157" s="6"/>
      <c r="HB1157" s="6"/>
      <c r="HC1157" s="6"/>
      <c r="HD1157" s="6"/>
      <c r="HE1157" s="6"/>
      <c r="HF1157" s="6"/>
      <c r="HG1157" s="6"/>
      <c r="HH1157" s="6"/>
      <c r="HI1157" s="6"/>
      <c r="HJ1157" s="6"/>
      <c r="HK1157" s="6"/>
      <c r="HL1157" s="6"/>
      <c r="HM1157" s="6"/>
      <c r="HN1157" s="6"/>
      <c r="HO1157" s="6"/>
      <c r="HP1157" s="6"/>
      <c r="HQ1157" s="6"/>
      <c r="HR1157" s="6"/>
      <c r="HS1157" s="6"/>
      <c r="HT1157" s="6"/>
      <c r="HU1157" s="6"/>
      <c r="HV1157" s="6"/>
      <c r="HW1157" s="6"/>
      <c r="HX1157" s="6"/>
      <c r="HY1157" s="6"/>
      <c r="HZ1157" s="6"/>
      <c r="IA1157" s="6"/>
      <c r="IB1157" s="6"/>
      <c r="IC1157" s="6"/>
      <c r="ID1157" s="6"/>
      <c r="IE1157" s="6"/>
      <c r="IF1157" s="6"/>
      <c r="IG1157" s="6"/>
      <c r="IH1157" s="6"/>
      <c r="II1157" s="6"/>
      <c r="IJ1157" s="6"/>
      <c r="IK1157" s="6"/>
      <c r="IL1157" s="6"/>
      <c r="IM1157" s="6"/>
      <c r="IN1157" s="6"/>
      <c r="IO1157" s="6"/>
      <c r="IP1157" s="6"/>
      <c r="IQ1157" s="6"/>
      <c r="IR1157" s="6"/>
      <c r="IS1157" s="6"/>
      <c r="IT1157" s="6"/>
      <c r="IU1157" s="6"/>
      <c r="IV1157" s="6"/>
      <c r="IW1157" s="6"/>
      <c r="IX1157" s="6"/>
      <c r="IY1157" s="6"/>
      <c r="IZ1157" s="6"/>
    </row>
    <row r="1158" spans="1:260" s="5" customFormat="1" x14ac:dyDescent="0.35">
      <c r="A1158" s="32">
        <v>1154</v>
      </c>
      <c r="B1158" s="33">
        <f>ESTUDIANTES!B1158</f>
        <v>0</v>
      </c>
      <c r="C1158" s="33">
        <f>ESTUDIANTES!C1158</f>
        <v>0</v>
      </c>
      <c r="D1158" s="99">
        <f>ESTUDIANTES!D1158</f>
        <v>0</v>
      </c>
      <c r="E1158" s="99"/>
      <c r="F1158" s="99"/>
      <c r="G1158" s="99"/>
      <c r="H1158" s="34">
        <f>ESTUDIANTES!E1158</f>
        <v>0</v>
      </c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  <c r="FS1158" s="6"/>
      <c r="FT1158" s="6"/>
      <c r="FU1158" s="6"/>
      <c r="FV1158" s="6"/>
      <c r="FW1158" s="6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  <c r="GP1158" s="6"/>
      <c r="GQ1158" s="6"/>
      <c r="GR1158" s="6"/>
      <c r="GS1158" s="6"/>
      <c r="GT1158" s="6"/>
      <c r="GU1158" s="6"/>
      <c r="GV1158" s="6"/>
      <c r="GW1158" s="6"/>
      <c r="GX1158" s="6"/>
      <c r="GY1158" s="6"/>
      <c r="GZ1158" s="6"/>
      <c r="HA1158" s="6"/>
      <c r="HB1158" s="6"/>
      <c r="HC1158" s="6"/>
      <c r="HD1158" s="6"/>
      <c r="HE1158" s="6"/>
      <c r="HF1158" s="6"/>
      <c r="HG1158" s="6"/>
      <c r="HH1158" s="6"/>
      <c r="HI1158" s="6"/>
      <c r="HJ1158" s="6"/>
      <c r="HK1158" s="6"/>
      <c r="HL1158" s="6"/>
      <c r="HM1158" s="6"/>
      <c r="HN1158" s="6"/>
      <c r="HO1158" s="6"/>
      <c r="HP1158" s="6"/>
      <c r="HQ1158" s="6"/>
      <c r="HR1158" s="6"/>
      <c r="HS1158" s="6"/>
      <c r="HT1158" s="6"/>
      <c r="HU1158" s="6"/>
      <c r="HV1158" s="6"/>
      <c r="HW1158" s="6"/>
      <c r="HX1158" s="6"/>
      <c r="HY1158" s="6"/>
      <c r="HZ1158" s="6"/>
      <c r="IA1158" s="6"/>
      <c r="IB1158" s="6"/>
      <c r="IC1158" s="6"/>
      <c r="ID1158" s="6"/>
      <c r="IE1158" s="6"/>
      <c r="IF1158" s="6"/>
      <c r="IG1158" s="6"/>
      <c r="IH1158" s="6"/>
      <c r="II1158" s="6"/>
      <c r="IJ1158" s="6"/>
      <c r="IK1158" s="6"/>
      <c r="IL1158" s="6"/>
      <c r="IM1158" s="6"/>
      <c r="IN1158" s="6"/>
      <c r="IO1158" s="6"/>
      <c r="IP1158" s="6"/>
      <c r="IQ1158" s="6"/>
      <c r="IR1158" s="6"/>
      <c r="IS1158" s="6"/>
      <c r="IT1158" s="6"/>
      <c r="IU1158" s="6"/>
      <c r="IV1158" s="6"/>
      <c r="IW1158" s="6"/>
      <c r="IX1158" s="6"/>
      <c r="IY1158" s="6"/>
      <c r="IZ1158" s="6"/>
    </row>
    <row r="1159" spans="1:260" s="5" customFormat="1" x14ac:dyDescent="0.35">
      <c r="A1159" s="32">
        <v>1155</v>
      </c>
      <c r="B1159" s="33">
        <f>ESTUDIANTES!B1159</f>
        <v>0</v>
      </c>
      <c r="C1159" s="33">
        <f>ESTUDIANTES!C1159</f>
        <v>0</v>
      </c>
      <c r="D1159" s="99">
        <f>ESTUDIANTES!D1159</f>
        <v>0</v>
      </c>
      <c r="E1159" s="99"/>
      <c r="F1159" s="99"/>
      <c r="G1159" s="99"/>
      <c r="H1159" s="34">
        <f>ESTUDIANTES!E1159</f>
        <v>0</v>
      </c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  <c r="FS1159" s="6"/>
      <c r="FT1159" s="6"/>
      <c r="FU1159" s="6"/>
      <c r="FV1159" s="6"/>
      <c r="FW1159" s="6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  <c r="GP1159" s="6"/>
      <c r="GQ1159" s="6"/>
      <c r="GR1159" s="6"/>
      <c r="GS1159" s="6"/>
      <c r="GT1159" s="6"/>
      <c r="GU1159" s="6"/>
      <c r="GV1159" s="6"/>
      <c r="GW1159" s="6"/>
      <c r="GX1159" s="6"/>
      <c r="GY1159" s="6"/>
      <c r="GZ1159" s="6"/>
      <c r="HA1159" s="6"/>
      <c r="HB1159" s="6"/>
      <c r="HC1159" s="6"/>
      <c r="HD1159" s="6"/>
      <c r="HE1159" s="6"/>
      <c r="HF1159" s="6"/>
      <c r="HG1159" s="6"/>
      <c r="HH1159" s="6"/>
      <c r="HI1159" s="6"/>
      <c r="HJ1159" s="6"/>
      <c r="HK1159" s="6"/>
      <c r="HL1159" s="6"/>
      <c r="HM1159" s="6"/>
      <c r="HN1159" s="6"/>
      <c r="HO1159" s="6"/>
      <c r="HP1159" s="6"/>
      <c r="HQ1159" s="6"/>
      <c r="HR1159" s="6"/>
      <c r="HS1159" s="6"/>
      <c r="HT1159" s="6"/>
      <c r="HU1159" s="6"/>
      <c r="HV1159" s="6"/>
      <c r="HW1159" s="6"/>
      <c r="HX1159" s="6"/>
      <c r="HY1159" s="6"/>
      <c r="HZ1159" s="6"/>
      <c r="IA1159" s="6"/>
      <c r="IB1159" s="6"/>
      <c r="IC1159" s="6"/>
      <c r="ID1159" s="6"/>
      <c r="IE1159" s="6"/>
      <c r="IF1159" s="6"/>
      <c r="IG1159" s="6"/>
      <c r="IH1159" s="6"/>
      <c r="II1159" s="6"/>
      <c r="IJ1159" s="6"/>
      <c r="IK1159" s="6"/>
      <c r="IL1159" s="6"/>
      <c r="IM1159" s="6"/>
      <c r="IN1159" s="6"/>
      <c r="IO1159" s="6"/>
      <c r="IP1159" s="6"/>
      <c r="IQ1159" s="6"/>
      <c r="IR1159" s="6"/>
      <c r="IS1159" s="6"/>
      <c r="IT1159" s="6"/>
      <c r="IU1159" s="6"/>
      <c r="IV1159" s="6"/>
      <c r="IW1159" s="6"/>
      <c r="IX1159" s="6"/>
      <c r="IY1159" s="6"/>
      <c r="IZ1159" s="6"/>
    </row>
    <row r="1160" spans="1:260" s="5" customFormat="1" x14ac:dyDescent="0.35">
      <c r="A1160" s="32">
        <v>1156</v>
      </c>
      <c r="B1160" s="33">
        <f>ESTUDIANTES!B1160</f>
        <v>0</v>
      </c>
      <c r="C1160" s="33">
        <f>ESTUDIANTES!C1160</f>
        <v>0</v>
      </c>
      <c r="D1160" s="99">
        <f>ESTUDIANTES!D1160</f>
        <v>0</v>
      </c>
      <c r="E1160" s="99"/>
      <c r="F1160" s="99"/>
      <c r="G1160" s="99"/>
      <c r="H1160" s="34">
        <f>ESTUDIANTES!E1160</f>
        <v>0</v>
      </c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  <c r="FS1160" s="6"/>
      <c r="FT1160" s="6"/>
      <c r="FU1160" s="6"/>
      <c r="FV1160" s="6"/>
      <c r="FW1160" s="6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  <c r="GP1160" s="6"/>
      <c r="GQ1160" s="6"/>
      <c r="GR1160" s="6"/>
      <c r="GS1160" s="6"/>
      <c r="GT1160" s="6"/>
      <c r="GU1160" s="6"/>
      <c r="GV1160" s="6"/>
      <c r="GW1160" s="6"/>
      <c r="GX1160" s="6"/>
      <c r="GY1160" s="6"/>
      <c r="GZ1160" s="6"/>
      <c r="HA1160" s="6"/>
      <c r="HB1160" s="6"/>
      <c r="HC1160" s="6"/>
      <c r="HD1160" s="6"/>
      <c r="HE1160" s="6"/>
      <c r="HF1160" s="6"/>
      <c r="HG1160" s="6"/>
      <c r="HH1160" s="6"/>
      <c r="HI1160" s="6"/>
      <c r="HJ1160" s="6"/>
      <c r="HK1160" s="6"/>
      <c r="HL1160" s="6"/>
      <c r="HM1160" s="6"/>
      <c r="HN1160" s="6"/>
      <c r="HO1160" s="6"/>
      <c r="HP1160" s="6"/>
      <c r="HQ1160" s="6"/>
      <c r="HR1160" s="6"/>
      <c r="HS1160" s="6"/>
      <c r="HT1160" s="6"/>
      <c r="HU1160" s="6"/>
      <c r="HV1160" s="6"/>
      <c r="HW1160" s="6"/>
      <c r="HX1160" s="6"/>
      <c r="HY1160" s="6"/>
      <c r="HZ1160" s="6"/>
      <c r="IA1160" s="6"/>
      <c r="IB1160" s="6"/>
      <c r="IC1160" s="6"/>
      <c r="ID1160" s="6"/>
      <c r="IE1160" s="6"/>
      <c r="IF1160" s="6"/>
      <c r="IG1160" s="6"/>
      <c r="IH1160" s="6"/>
      <c r="II1160" s="6"/>
      <c r="IJ1160" s="6"/>
      <c r="IK1160" s="6"/>
      <c r="IL1160" s="6"/>
      <c r="IM1160" s="6"/>
      <c r="IN1160" s="6"/>
      <c r="IO1160" s="6"/>
      <c r="IP1160" s="6"/>
      <c r="IQ1160" s="6"/>
      <c r="IR1160" s="6"/>
      <c r="IS1160" s="6"/>
      <c r="IT1160" s="6"/>
      <c r="IU1160" s="6"/>
      <c r="IV1160" s="6"/>
      <c r="IW1160" s="6"/>
      <c r="IX1160" s="6"/>
      <c r="IY1160" s="6"/>
      <c r="IZ1160" s="6"/>
    </row>
    <row r="1161" spans="1:260" s="5" customFormat="1" x14ac:dyDescent="0.35">
      <c r="A1161" s="32">
        <v>1157</v>
      </c>
      <c r="B1161" s="33">
        <f>ESTUDIANTES!B1161</f>
        <v>0</v>
      </c>
      <c r="C1161" s="33">
        <f>ESTUDIANTES!C1161</f>
        <v>0</v>
      </c>
      <c r="D1161" s="99">
        <f>ESTUDIANTES!D1161</f>
        <v>0</v>
      </c>
      <c r="E1161" s="99"/>
      <c r="F1161" s="99"/>
      <c r="G1161" s="99"/>
      <c r="H1161" s="34">
        <f>ESTUDIANTES!E1161</f>
        <v>0</v>
      </c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  <c r="FS1161" s="6"/>
      <c r="FT1161" s="6"/>
      <c r="FU1161" s="6"/>
      <c r="FV1161" s="6"/>
      <c r="FW1161" s="6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  <c r="GP1161" s="6"/>
      <c r="GQ1161" s="6"/>
      <c r="GR1161" s="6"/>
      <c r="GS1161" s="6"/>
      <c r="GT1161" s="6"/>
      <c r="GU1161" s="6"/>
      <c r="GV1161" s="6"/>
      <c r="GW1161" s="6"/>
      <c r="GX1161" s="6"/>
      <c r="GY1161" s="6"/>
      <c r="GZ1161" s="6"/>
      <c r="HA1161" s="6"/>
      <c r="HB1161" s="6"/>
      <c r="HC1161" s="6"/>
      <c r="HD1161" s="6"/>
      <c r="HE1161" s="6"/>
      <c r="HF1161" s="6"/>
      <c r="HG1161" s="6"/>
      <c r="HH1161" s="6"/>
      <c r="HI1161" s="6"/>
      <c r="HJ1161" s="6"/>
      <c r="HK1161" s="6"/>
      <c r="HL1161" s="6"/>
      <c r="HM1161" s="6"/>
      <c r="HN1161" s="6"/>
      <c r="HO1161" s="6"/>
      <c r="HP1161" s="6"/>
      <c r="HQ1161" s="6"/>
      <c r="HR1161" s="6"/>
      <c r="HS1161" s="6"/>
      <c r="HT1161" s="6"/>
      <c r="HU1161" s="6"/>
      <c r="HV1161" s="6"/>
      <c r="HW1161" s="6"/>
      <c r="HX1161" s="6"/>
      <c r="HY1161" s="6"/>
      <c r="HZ1161" s="6"/>
      <c r="IA1161" s="6"/>
      <c r="IB1161" s="6"/>
      <c r="IC1161" s="6"/>
      <c r="ID1161" s="6"/>
      <c r="IE1161" s="6"/>
      <c r="IF1161" s="6"/>
      <c r="IG1161" s="6"/>
      <c r="IH1161" s="6"/>
      <c r="II1161" s="6"/>
      <c r="IJ1161" s="6"/>
      <c r="IK1161" s="6"/>
      <c r="IL1161" s="6"/>
      <c r="IM1161" s="6"/>
      <c r="IN1161" s="6"/>
      <c r="IO1161" s="6"/>
      <c r="IP1161" s="6"/>
      <c r="IQ1161" s="6"/>
      <c r="IR1161" s="6"/>
      <c r="IS1161" s="6"/>
      <c r="IT1161" s="6"/>
      <c r="IU1161" s="6"/>
      <c r="IV1161" s="6"/>
      <c r="IW1161" s="6"/>
      <c r="IX1161" s="6"/>
      <c r="IY1161" s="6"/>
      <c r="IZ1161" s="6"/>
    </row>
    <row r="1162" spans="1:260" s="5" customFormat="1" x14ac:dyDescent="0.35">
      <c r="A1162" s="32">
        <v>1158</v>
      </c>
      <c r="B1162" s="33">
        <f>ESTUDIANTES!B1162</f>
        <v>0</v>
      </c>
      <c r="C1162" s="33">
        <f>ESTUDIANTES!C1162</f>
        <v>0</v>
      </c>
      <c r="D1162" s="99">
        <f>ESTUDIANTES!D1162</f>
        <v>0</v>
      </c>
      <c r="E1162" s="99"/>
      <c r="F1162" s="99"/>
      <c r="G1162" s="99"/>
      <c r="H1162" s="34">
        <f>ESTUDIANTES!E1162</f>
        <v>0</v>
      </c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  <c r="FS1162" s="6"/>
      <c r="FT1162" s="6"/>
      <c r="FU1162" s="6"/>
      <c r="FV1162" s="6"/>
      <c r="FW1162" s="6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  <c r="GP1162" s="6"/>
      <c r="GQ1162" s="6"/>
      <c r="GR1162" s="6"/>
      <c r="GS1162" s="6"/>
      <c r="GT1162" s="6"/>
      <c r="GU1162" s="6"/>
      <c r="GV1162" s="6"/>
      <c r="GW1162" s="6"/>
      <c r="GX1162" s="6"/>
      <c r="GY1162" s="6"/>
      <c r="GZ1162" s="6"/>
      <c r="HA1162" s="6"/>
      <c r="HB1162" s="6"/>
      <c r="HC1162" s="6"/>
      <c r="HD1162" s="6"/>
      <c r="HE1162" s="6"/>
      <c r="HF1162" s="6"/>
      <c r="HG1162" s="6"/>
      <c r="HH1162" s="6"/>
      <c r="HI1162" s="6"/>
      <c r="HJ1162" s="6"/>
      <c r="HK1162" s="6"/>
      <c r="HL1162" s="6"/>
      <c r="HM1162" s="6"/>
      <c r="HN1162" s="6"/>
      <c r="HO1162" s="6"/>
      <c r="HP1162" s="6"/>
      <c r="HQ1162" s="6"/>
      <c r="HR1162" s="6"/>
      <c r="HS1162" s="6"/>
      <c r="HT1162" s="6"/>
      <c r="HU1162" s="6"/>
      <c r="HV1162" s="6"/>
      <c r="HW1162" s="6"/>
      <c r="HX1162" s="6"/>
      <c r="HY1162" s="6"/>
      <c r="HZ1162" s="6"/>
      <c r="IA1162" s="6"/>
      <c r="IB1162" s="6"/>
      <c r="IC1162" s="6"/>
      <c r="ID1162" s="6"/>
      <c r="IE1162" s="6"/>
      <c r="IF1162" s="6"/>
      <c r="IG1162" s="6"/>
      <c r="IH1162" s="6"/>
      <c r="II1162" s="6"/>
      <c r="IJ1162" s="6"/>
      <c r="IK1162" s="6"/>
      <c r="IL1162" s="6"/>
      <c r="IM1162" s="6"/>
      <c r="IN1162" s="6"/>
      <c r="IO1162" s="6"/>
      <c r="IP1162" s="6"/>
      <c r="IQ1162" s="6"/>
      <c r="IR1162" s="6"/>
      <c r="IS1162" s="6"/>
      <c r="IT1162" s="6"/>
      <c r="IU1162" s="6"/>
      <c r="IV1162" s="6"/>
      <c r="IW1162" s="6"/>
      <c r="IX1162" s="6"/>
      <c r="IY1162" s="6"/>
      <c r="IZ1162" s="6"/>
    </row>
    <row r="1163" spans="1:260" s="5" customFormat="1" x14ac:dyDescent="0.35">
      <c r="A1163" s="32">
        <v>1159</v>
      </c>
      <c r="B1163" s="33">
        <f>ESTUDIANTES!B1163</f>
        <v>0</v>
      </c>
      <c r="C1163" s="33">
        <f>ESTUDIANTES!C1163</f>
        <v>0</v>
      </c>
      <c r="D1163" s="99">
        <f>ESTUDIANTES!D1163</f>
        <v>0</v>
      </c>
      <c r="E1163" s="99"/>
      <c r="F1163" s="99"/>
      <c r="G1163" s="99"/>
      <c r="H1163" s="34">
        <f>ESTUDIANTES!E1163</f>
        <v>0</v>
      </c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  <c r="FS1163" s="6"/>
      <c r="FT1163" s="6"/>
      <c r="FU1163" s="6"/>
      <c r="FV1163" s="6"/>
      <c r="FW1163" s="6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  <c r="GP1163" s="6"/>
      <c r="GQ1163" s="6"/>
      <c r="GR1163" s="6"/>
      <c r="GS1163" s="6"/>
      <c r="GT1163" s="6"/>
      <c r="GU1163" s="6"/>
      <c r="GV1163" s="6"/>
      <c r="GW1163" s="6"/>
      <c r="GX1163" s="6"/>
      <c r="GY1163" s="6"/>
      <c r="GZ1163" s="6"/>
      <c r="HA1163" s="6"/>
      <c r="HB1163" s="6"/>
      <c r="HC1163" s="6"/>
      <c r="HD1163" s="6"/>
      <c r="HE1163" s="6"/>
      <c r="HF1163" s="6"/>
      <c r="HG1163" s="6"/>
      <c r="HH1163" s="6"/>
      <c r="HI1163" s="6"/>
      <c r="HJ1163" s="6"/>
      <c r="HK1163" s="6"/>
      <c r="HL1163" s="6"/>
      <c r="HM1163" s="6"/>
      <c r="HN1163" s="6"/>
      <c r="HO1163" s="6"/>
      <c r="HP1163" s="6"/>
      <c r="HQ1163" s="6"/>
      <c r="HR1163" s="6"/>
      <c r="HS1163" s="6"/>
      <c r="HT1163" s="6"/>
      <c r="HU1163" s="6"/>
      <c r="HV1163" s="6"/>
      <c r="HW1163" s="6"/>
      <c r="HX1163" s="6"/>
      <c r="HY1163" s="6"/>
      <c r="HZ1163" s="6"/>
      <c r="IA1163" s="6"/>
      <c r="IB1163" s="6"/>
      <c r="IC1163" s="6"/>
      <c r="ID1163" s="6"/>
      <c r="IE1163" s="6"/>
      <c r="IF1163" s="6"/>
      <c r="IG1163" s="6"/>
      <c r="IH1163" s="6"/>
      <c r="II1163" s="6"/>
      <c r="IJ1163" s="6"/>
      <c r="IK1163" s="6"/>
      <c r="IL1163" s="6"/>
      <c r="IM1163" s="6"/>
      <c r="IN1163" s="6"/>
      <c r="IO1163" s="6"/>
      <c r="IP1163" s="6"/>
      <c r="IQ1163" s="6"/>
      <c r="IR1163" s="6"/>
      <c r="IS1163" s="6"/>
      <c r="IT1163" s="6"/>
      <c r="IU1163" s="6"/>
      <c r="IV1163" s="6"/>
      <c r="IW1163" s="6"/>
      <c r="IX1163" s="6"/>
      <c r="IY1163" s="6"/>
      <c r="IZ1163" s="6"/>
    </row>
    <row r="1164" spans="1:260" s="5" customFormat="1" x14ac:dyDescent="0.35">
      <c r="A1164" s="32">
        <v>1160</v>
      </c>
      <c r="B1164" s="33">
        <f>ESTUDIANTES!B1164</f>
        <v>0</v>
      </c>
      <c r="C1164" s="33">
        <f>ESTUDIANTES!C1164</f>
        <v>0</v>
      </c>
      <c r="D1164" s="99">
        <f>ESTUDIANTES!D1164</f>
        <v>0</v>
      </c>
      <c r="E1164" s="99"/>
      <c r="F1164" s="99"/>
      <c r="G1164" s="99"/>
      <c r="H1164" s="34">
        <f>ESTUDIANTES!E1164</f>
        <v>0</v>
      </c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  <c r="FS1164" s="6"/>
      <c r="FT1164" s="6"/>
      <c r="FU1164" s="6"/>
      <c r="FV1164" s="6"/>
      <c r="FW1164" s="6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  <c r="GP1164" s="6"/>
      <c r="GQ1164" s="6"/>
      <c r="GR1164" s="6"/>
      <c r="GS1164" s="6"/>
      <c r="GT1164" s="6"/>
      <c r="GU1164" s="6"/>
      <c r="GV1164" s="6"/>
      <c r="GW1164" s="6"/>
      <c r="GX1164" s="6"/>
      <c r="GY1164" s="6"/>
      <c r="GZ1164" s="6"/>
      <c r="HA1164" s="6"/>
      <c r="HB1164" s="6"/>
      <c r="HC1164" s="6"/>
      <c r="HD1164" s="6"/>
      <c r="HE1164" s="6"/>
      <c r="HF1164" s="6"/>
      <c r="HG1164" s="6"/>
      <c r="HH1164" s="6"/>
      <c r="HI1164" s="6"/>
      <c r="HJ1164" s="6"/>
      <c r="HK1164" s="6"/>
      <c r="HL1164" s="6"/>
      <c r="HM1164" s="6"/>
      <c r="HN1164" s="6"/>
      <c r="HO1164" s="6"/>
      <c r="HP1164" s="6"/>
      <c r="HQ1164" s="6"/>
      <c r="HR1164" s="6"/>
      <c r="HS1164" s="6"/>
      <c r="HT1164" s="6"/>
      <c r="HU1164" s="6"/>
      <c r="HV1164" s="6"/>
      <c r="HW1164" s="6"/>
      <c r="HX1164" s="6"/>
      <c r="HY1164" s="6"/>
      <c r="HZ1164" s="6"/>
      <c r="IA1164" s="6"/>
      <c r="IB1164" s="6"/>
      <c r="IC1164" s="6"/>
      <c r="ID1164" s="6"/>
      <c r="IE1164" s="6"/>
      <c r="IF1164" s="6"/>
      <c r="IG1164" s="6"/>
      <c r="IH1164" s="6"/>
      <c r="II1164" s="6"/>
      <c r="IJ1164" s="6"/>
      <c r="IK1164" s="6"/>
      <c r="IL1164" s="6"/>
      <c r="IM1164" s="6"/>
      <c r="IN1164" s="6"/>
      <c r="IO1164" s="6"/>
      <c r="IP1164" s="6"/>
      <c r="IQ1164" s="6"/>
      <c r="IR1164" s="6"/>
      <c r="IS1164" s="6"/>
      <c r="IT1164" s="6"/>
      <c r="IU1164" s="6"/>
      <c r="IV1164" s="6"/>
      <c r="IW1164" s="6"/>
      <c r="IX1164" s="6"/>
      <c r="IY1164" s="6"/>
      <c r="IZ1164" s="6"/>
    </row>
    <row r="1165" spans="1:260" s="5" customFormat="1" x14ac:dyDescent="0.35">
      <c r="A1165" s="32">
        <v>1161</v>
      </c>
      <c r="B1165" s="33">
        <f>ESTUDIANTES!B1165</f>
        <v>0</v>
      </c>
      <c r="C1165" s="33">
        <f>ESTUDIANTES!C1165</f>
        <v>0</v>
      </c>
      <c r="D1165" s="99">
        <f>ESTUDIANTES!D1165</f>
        <v>0</v>
      </c>
      <c r="E1165" s="99"/>
      <c r="F1165" s="99"/>
      <c r="G1165" s="99"/>
      <c r="H1165" s="34">
        <f>ESTUDIANTES!E1165</f>
        <v>0</v>
      </c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  <c r="FS1165" s="6"/>
      <c r="FT1165" s="6"/>
      <c r="FU1165" s="6"/>
      <c r="FV1165" s="6"/>
      <c r="FW1165" s="6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  <c r="GP1165" s="6"/>
      <c r="GQ1165" s="6"/>
      <c r="GR1165" s="6"/>
      <c r="GS1165" s="6"/>
      <c r="GT1165" s="6"/>
      <c r="GU1165" s="6"/>
      <c r="GV1165" s="6"/>
      <c r="GW1165" s="6"/>
      <c r="GX1165" s="6"/>
      <c r="GY1165" s="6"/>
      <c r="GZ1165" s="6"/>
      <c r="HA1165" s="6"/>
      <c r="HB1165" s="6"/>
      <c r="HC1165" s="6"/>
      <c r="HD1165" s="6"/>
      <c r="HE1165" s="6"/>
      <c r="HF1165" s="6"/>
      <c r="HG1165" s="6"/>
      <c r="HH1165" s="6"/>
      <c r="HI1165" s="6"/>
      <c r="HJ1165" s="6"/>
      <c r="HK1165" s="6"/>
      <c r="HL1165" s="6"/>
      <c r="HM1165" s="6"/>
      <c r="HN1165" s="6"/>
      <c r="HO1165" s="6"/>
      <c r="HP1165" s="6"/>
      <c r="HQ1165" s="6"/>
      <c r="HR1165" s="6"/>
      <c r="HS1165" s="6"/>
      <c r="HT1165" s="6"/>
      <c r="HU1165" s="6"/>
      <c r="HV1165" s="6"/>
      <c r="HW1165" s="6"/>
      <c r="HX1165" s="6"/>
      <c r="HY1165" s="6"/>
      <c r="HZ1165" s="6"/>
      <c r="IA1165" s="6"/>
      <c r="IB1165" s="6"/>
      <c r="IC1165" s="6"/>
      <c r="ID1165" s="6"/>
      <c r="IE1165" s="6"/>
      <c r="IF1165" s="6"/>
      <c r="IG1165" s="6"/>
      <c r="IH1165" s="6"/>
      <c r="II1165" s="6"/>
      <c r="IJ1165" s="6"/>
      <c r="IK1165" s="6"/>
      <c r="IL1165" s="6"/>
      <c r="IM1165" s="6"/>
      <c r="IN1165" s="6"/>
      <c r="IO1165" s="6"/>
      <c r="IP1165" s="6"/>
      <c r="IQ1165" s="6"/>
      <c r="IR1165" s="6"/>
      <c r="IS1165" s="6"/>
      <c r="IT1165" s="6"/>
      <c r="IU1165" s="6"/>
      <c r="IV1165" s="6"/>
      <c r="IW1165" s="6"/>
      <c r="IX1165" s="6"/>
      <c r="IY1165" s="6"/>
      <c r="IZ1165" s="6"/>
    </row>
    <row r="1166" spans="1:260" s="5" customFormat="1" x14ac:dyDescent="0.35">
      <c r="A1166" s="32">
        <v>1162</v>
      </c>
      <c r="B1166" s="33">
        <f>ESTUDIANTES!B1166</f>
        <v>0</v>
      </c>
      <c r="C1166" s="33">
        <f>ESTUDIANTES!C1166</f>
        <v>0</v>
      </c>
      <c r="D1166" s="99">
        <f>ESTUDIANTES!D1166</f>
        <v>0</v>
      </c>
      <c r="E1166" s="99"/>
      <c r="F1166" s="99"/>
      <c r="G1166" s="99"/>
      <c r="H1166" s="34">
        <f>ESTUDIANTES!E1166</f>
        <v>0</v>
      </c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  <c r="FS1166" s="6"/>
      <c r="FT1166" s="6"/>
      <c r="FU1166" s="6"/>
      <c r="FV1166" s="6"/>
      <c r="FW1166" s="6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  <c r="GP1166" s="6"/>
      <c r="GQ1166" s="6"/>
      <c r="GR1166" s="6"/>
      <c r="GS1166" s="6"/>
      <c r="GT1166" s="6"/>
      <c r="GU1166" s="6"/>
      <c r="GV1166" s="6"/>
      <c r="GW1166" s="6"/>
      <c r="GX1166" s="6"/>
      <c r="GY1166" s="6"/>
      <c r="GZ1166" s="6"/>
      <c r="HA1166" s="6"/>
      <c r="HB1166" s="6"/>
      <c r="HC1166" s="6"/>
      <c r="HD1166" s="6"/>
      <c r="HE1166" s="6"/>
      <c r="HF1166" s="6"/>
      <c r="HG1166" s="6"/>
      <c r="HH1166" s="6"/>
      <c r="HI1166" s="6"/>
      <c r="HJ1166" s="6"/>
      <c r="HK1166" s="6"/>
      <c r="HL1166" s="6"/>
      <c r="HM1166" s="6"/>
      <c r="HN1166" s="6"/>
      <c r="HO1166" s="6"/>
      <c r="HP1166" s="6"/>
      <c r="HQ1166" s="6"/>
      <c r="HR1166" s="6"/>
      <c r="HS1166" s="6"/>
      <c r="HT1166" s="6"/>
      <c r="HU1166" s="6"/>
      <c r="HV1166" s="6"/>
      <c r="HW1166" s="6"/>
      <c r="HX1166" s="6"/>
      <c r="HY1166" s="6"/>
      <c r="HZ1166" s="6"/>
      <c r="IA1166" s="6"/>
      <c r="IB1166" s="6"/>
      <c r="IC1166" s="6"/>
      <c r="ID1166" s="6"/>
      <c r="IE1166" s="6"/>
      <c r="IF1166" s="6"/>
      <c r="IG1166" s="6"/>
      <c r="IH1166" s="6"/>
      <c r="II1166" s="6"/>
      <c r="IJ1166" s="6"/>
      <c r="IK1166" s="6"/>
      <c r="IL1166" s="6"/>
      <c r="IM1166" s="6"/>
      <c r="IN1166" s="6"/>
      <c r="IO1166" s="6"/>
      <c r="IP1166" s="6"/>
      <c r="IQ1166" s="6"/>
      <c r="IR1166" s="6"/>
      <c r="IS1166" s="6"/>
      <c r="IT1166" s="6"/>
      <c r="IU1166" s="6"/>
      <c r="IV1166" s="6"/>
      <c r="IW1166" s="6"/>
      <c r="IX1166" s="6"/>
      <c r="IY1166" s="6"/>
      <c r="IZ1166" s="6"/>
    </row>
    <row r="1167" spans="1:260" s="5" customFormat="1" x14ac:dyDescent="0.35">
      <c r="A1167" s="32">
        <v>1163</v>
      </c>
      <c r="B1167" s="33">
        <f>ESTUDIANTES!B1167</f>
        <v>0</v>
      </c>
      <c r="C1167" s="33">
        <f>ESTUDIANTES!C1167</f>
        <v>0</v>
      </c>
      <c r="D1167" s="99">
        <f>ESTUDIANTES!D1167</f>
        <v>0</v>
      </c>
      <c r="E1167" s="99"/>
      <c r="F1167" s="99"/>
      <c r="G1167" s="99"/>
      <c r="H1167" s="34">
        <f>ESTUDIANTES!E1167</f>
        <v>0</v>
      </c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  <c r="FS1167" s="6"/>
      <c r="FT1167" s="6"/>
      <c r="FU1167" s="6"/>
      <c r="FV1167" s="6"/>
      <c r="FW1167" s="6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  <c r="GP1167" s="6"/>
      <c r="GQ1167" s="6"/>
      <c r="GR1167" s="6"/>
      <c r="GS1167" s="6"/>
      <c r="GT1167" s="6"/>
      <c r="GU1167" s="6"/>
      <c r="GV1167" s="6"/>
      <c r="GW1167" s="6"/>
      <c r="GX1167" s="6"/>
      <c r="GY1167" s="6"/>
      <c r="GZ1167" s="6"/>
      <c r="HA1167" s="6"/>
      <c r="HB1167" s="6"/>
      <c r="HC1167" s="6"/>
      <c r="HD1167" s="6"/>
      <c r="HE1167" s="6"/>
      <c r="HF1167" s="6"/>
      <c r="HG1167" s="6"/>
      <c r="HH1167" s="6"/>
      <c r="HI1167" s="6"/>
      <c r="HJ1167" s="6"/>
      <c r="HK1167" s="6"/>
      <c r="HL1167" s="6"/>
      <c r="HM1167" s="6"/>
      <c r="HN1167" s="6"/>
      <c r="HO1167" s="6"/>
      <c r="HP1167" s="6"/>
      <c r="HQ1167" s="6"/>
      <c r="HR1167" s="6"/>
      <c r="HS1167" s="6"/>
      <c r="HT1167" s="6"/>
      <c r="HU1167" s="6"/>
      <c r="HV1167" s="6"/>
      <c r="HW1167" s="6"/>
      <c r="HX1167" s="6"/>
      <c r="HY1167" s="6"/>
      <c r="HZ1167" s="6"/>
      <c r="IA1167" s="6"/>
      <c r="IB1167" s="6"/>
      <c r="IC1167" s="6"/>
      <c r="ID1167" s="6"/>
      <c r="IE1167" s="6"/>
      <c r="IF1167" s="6"/>
      <c r="IG1167" s="6"/>
      <c r="IH1167" s="6"/>
      <c r="II1167" s="6"/>
      <c r="IJ1167" s="6"/>
      <c r="IK1167" s="6"/>
      <c r="IL1167" s="6"/>
      <c r="IM1167" s="6"/>
      <c r="IN1167" s="6"/>
      <c r="IO1167" s="6"/>
      <c r="IP1167" s="6"/>
      <c r="IQ1167" s="6"/>
      <c r="IR1167" s="6"/>
      <c r="IS1167" s="6"/>
      <c r="IT1167" s="6"/>
      <c r="IU1167" s="6"/>
      <c r="IV1167" s="6"/>
      <c r="IW1167" s="6"/>
      <c r="IX1167" s="6"/>
      <c r="IY1167" s="6"/>
      <c r="IZ1167" s="6"/>
    </row>
    <row r="1168" spans="1:260" s="5" customFormat="1" x14ac:dyDescent="0.35">
      <c r="A1168" s="32">
        <v>1164</v>
      </c>
      <c r="B1168" s="33">
        <f>ESTUDIANTES!B1168</f>
        <v>0</v>
      </c>
      <c r="C1168" s="33">
        <f>ESTUDIANTES!C1168</f>
        <v>0</v>
      </c>
      <c r="D1168" s="99">
        <f>ESTUDIANTES!D1168</f>
        <v>0</v>
      </c>
      <c r="E1168" s="99"/>
      <c r="F1168" s="99"/>
      <c r="G1168" s="99"/>
      <c r="H1168" s="34">
        <f>ESTUDIANTES!E1168</f>
        <v>0</v>
      </c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  <c r="FS1168" s="6"/>
      <c r="FT1168" s="6"/>
      <c r="FU1168" s="6"/>
      <c r="FV1168" s="6"/>
      <c r="FW1168" s="6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  <c r="GP1168" s="6"/>
      <c r="GQ1168" s="6"/>
      <c r="GR1168" s="6"/>
      <c r="GS1168" s="6"/>
      <c r="GT1168" s="6"/>
      <c r="GU1168" s="6"/>
      <c r="GV1168" s="6"/>
      <c r="GW1168" s="6"/>
      <c r="GX1168" s="6"/>
      <c r="GY1168" s="6"/>
      <c r="GZ1168" s="6"/>
      <c r="HA1168" s="6"/>
      <c r="HB1168" s="6"/>
      <c r="HC1168" s="6"/>
      <c r="HD1168" s="6"/>
      <c r="HE1168" s="6"/>
      <c r="HF1168" s="6"/>
      <c r="HG1168" s="6"/>
      <c r="HH1168" s="6"/>
      <c r="HI1168" s="6"/>
      <c r="HJ1168" s="6"/>
      <c r="HK1168" s="6"/>
      <c r="HL1168" s="6"/>
      <c r="HM1168" s="6"/>
      <c r="HN1168" s="6"/>
      <c r="HO1168" s="6"/>
      <c r="HP1168" s="6"/>
      <c r="HQ1168" s="6"/>
      <c r="HR1168" s="6"/>
      <c r="HS1168" s="6"/>
      <c r="HT1168" s="6"/>
      <c r="HU1168" s="6"/>
      <c r="HV1168" s="6"/>
      <c r="HW1168" s="6"/>
      <c r="HX1168" s="6"/>
      <c r="HY1168" s="6"/>
      <c r="HZ1168" s="6"/>
      <c r="IA1168" s="6"/>
      <c r="IB1168" s="6"/>
      <c r="IC1168" s="6"/>
      <c r="ID1168" s="6"/>
      <c r="IE1168" s="6"/>
      <c r="IF1168" s="6"/>
      <c r="IG1168" s="6"/>
      <c r="IH1168" s="6"/>
      <c r="II1168" s="6"/>
      <c r="IJ1168" s="6"/>
      <c r="IK1168" s="6"/>
      <c r="IL1168" s="6"/>
      <c r="IM1168" s="6"/>
      <c r="IN1168" s="6"/>
      <c r="IO1168" s="6"/>
      <c r="IP1168" s="6"/>
      <c r="IQ1168" s="6"/>
      <c r="IR1168" s="6"/>
      <c r="IS1168" s="6"/>
      <c r="IT1168" s="6"/>
      <c r="IU1168" s="6"/>
      <c r="IV1168" s="6"/>
      <c r="IW1168" s="6"/>
      <c r="IX1168" s="6"/>
      <c r="IY1168" s="6"/>
      <c r="IZ1168" s="6"/>
    </row>
    <row r="1169" spans="1:260" s="5" customFormat="1" x14ac:dyDescent="0.35">
      <c r="A1169" s="32">
        <v>1165</v>
      </c>
      <c r="B1169" s="33">
        <f>ESTUDIANTES!B1169</f>
        <v>0</v>
      </c>
      <c r="C1169" s="33">
        <f>ESTUDIANTES!C1169</f>
        <v>0</v>
      </c>
      <c r="D1169" s="99">
        <f>ESTUDIANTES!D1169</f>
        <v>0</v>
      </c>
      <c r="E1169" s="99"/>
      <c r="F1169" s="99"/>
      <c r="G1169" s="99"/>
      <c r="H1169" s="34">
        <f>ESTUDIANTES!E1169</f>
        <v>0</v>
      </c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  <c r="FS1169" s="6"/>
      <c r="FT1169" s="6"/>
      <c r="FU1169" s="6"/>
      <c r="FV1169" s="6"/>
      <c r="FW1169" s="6"/>
      <c r="FX1169" s="6"/>
      <c r="FY1169" s="6"/>
      <c r="FZ1169" s="6"/>
      <c r="GA1169" s="6"/>
      <c r="GB1169" s="6"/>
      <c r="GC1169" s="6"/>
      <c r="GD1169" s="6"/>
      <c r="GE1169" s="6"/>
      <c r="GF1169" s="6"/>
      <c r="GG1169" s="6"/>
      <c r="GH1169" s="6"/>
      <c r="GI1169" s="6"/>
      <c r="GJ1169" s="6"/>
      <c r="GK1169" s="6"/>
      <c r="GL1169" s="6"/>
      <c r="GM1169" s="6"/>
      <c r="GN1169" s="6"/>
      <c r="GO1169" s="6"/>
      <c r="GP1169" s="6"/>
      <c r="GQ1169" s="6"/>
      <c r="GR1169" s="6"/>
      <c r="GS1169" s="6"/>
      <c r="GT1169" s="6"/>
      <c r="GU1169" s="6"/>
      <c r="GV1169" s="6"/>
      <c r="GW1169" s="6"/>
      <c r="GX1169" s="6"/>
      <c r="GY1169" s="6"/>
      <c r="GZ1169" s="6"/>
      <c r="HA1169" s="6"/>
      <c r="HB1169" s="6"/>
      <c r="HC1169" s="6"/>
      <c r="HD1169" s="6"/>
      <c r="HE1169" s="6"/>
      <c r="HF1169" s="6"/>
      <c r="HG1169" s="6"/>
      <c r="HH1169" s="6"/>
      <c r="HI1169" s="6"/>
      <c r="HJ1169" s="6"/>
      <c r="HK1169" s="6"/>
      <c r="HL1169" s="6"/>
      <c r="HM1169" s="6"/>
      <c r="HN1169" s="6"/>
      <c r="HO1169" s="6"/>
      <c r="HP1169" s="6"/>
      <c r="HQ1169" s="6"/>
      <c r="HR1169" s="6"/>
      <c r="HS1169" s="6"/>
      <c r="HT1169" s="6"/>
      <c r="HU1169" s="6"/>
      <c r="HV1169" s="6"/>
      <c r="HW1169" s="6"/>
      <c r="HX1169" s="6"/>
      <c r="HY1169" s="6"/>
      <c r="HZ1169" s="6"/>
      <c r="IA1169" s="6"/>
      <c r="IB1169" s="6"/>
      <c r="IC1169" s="6"/>
      <c r="ID1169" s="6"/>
      <c r="IE1169" s="6"/>
      <c r="IF1169" s="6"/>
      <c r="IG1169" s="6"/>
      <c r="IH1169" s="6"/>
      <c r="II1169" s="6"/>
      <c r="IJ1169" s="6"/>
      <c r="IK1169" s="6"/>
      <c r="IL1169" s="6"/>
      <c r="IM1169" s="6"/>
      <c r="IN1169" s="6"/>
      <c r="IO1169" s="6"/>
      <c r="IP1169" s="6"/>
      <c r="IQ1169" s="6"/>
      <c r="IR1169" s="6"/>
      <c r="IS1169" s="6"/>
      <c r="IT1169" s="6"/>
      <c r="IU1169" s="6"/>
      <c r="IV1169" s="6"/>
      <c r="IW1169" s="6"/>
      <c r="IX1169" s="6"/>
      <c r="IY1169" s="6"/>
      <c r="IZ1169" s="6"/>
    </row>
    <row r="1170" spans="1:260" s="5" customFormat="1" x14ac:dyDescent="0.35">
      <c r="A1170" s="32">
        <v>1166</v>
      </c>
      <c r="B1170" s="33">
        <f>ESTUDIANTES!B1170</f>
        <v>0</v>
      </c>
      <c r="C1170" s="33">
        <f>ESTUDIANTES!C1170</f>
        <v>0</v>
      </c>
      <c r="D1170" s="99">
        <f>ESTUDIANTES!D1170</f>
        <v>0</v>
      </c>
      <c r="E1170" s="99"/>
      <c r="F1170" s="99"/>
      <c r="G1170" s="99"/>
      <c r="H1170" s="34">
        <f>ESTUDIANTES!E1170</f>
        <v>0</v>
      </c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  <c r="FS1170" s="6"/>
      <c r="FT1170" s="6"/>
      <c r="FU1170" s="6"/>
      <c r="FV1170" s="6"/>
      <c r="FW1170" s="6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  <c r="GP1170" s="6"/>
      <c r="GQ1170" s="6"/>
      <c r="GR1170" s="6"/>
      <c r="GS1170" s="6"/>
      <c r="GT1170" s="6"/>
      <c r="GU1170" s="6"/>
      <c r="GV1170" s="6"/>
      <c r="GW1170" s="6"/>
      <c r="GX1170" s="6"/>
      <c r="GY1170" s="6"/>
      <c r="GZ1170" s="6"/>
      <c r="HA1170" s="6"/>
      <c r="HB1170" s="6"/>
      <c r="HC1170" s="6"/>
      <c r="HD1170" s="6"/>
      <c r="HE1170" s="6"/>
      <c r="HF1170" s="6"/>
      <c r="HG1170" s="6"/>
      <c r="HH1170" s="6"/>
      <c r="HI1170" s="6"/>
      <c r="HJ1170" s="6"/>
      <c r="HK1170" s="6"/>
      <c r="HL1170" s="6"/>
      <c r="HM1170" s="6"/>
      <c r="HN1170" s="6"/>
      <c r="HO1170" s="6"/>
      <c r="HP1170" s="6"/>
      <c r="HQ1170" s="6"/>
      <c r="HR1170" s="6"/>
      <c r="HS1170" s="6"/>
      <c r="HT1170" s="6"/>
      <c r="HU1170" s="6"/>
      <c r="HV1170" s="6"/>
      <c r="HW1170" s="6"/>
      <c r="HX1170" s="6"/>
      <c r="HY1170" s="6"/>
      <c r="HZ1170" s="6"/>
      <c r="IA1170" s="6"/>
      <c r="IB1170" s="6"/>
      <c r="IC1170" s="6"/>
      <c r="ID1170" s="6"/>
      <c r="IE1170" s="6"/>
      <c r="IF1170" s="6"/>
      <c r="IG1170" s="6"/>
      <c r="IH1170" s="6"/>
      <c r="II1170" s="6"/>
      <c r="IJ1170" s="6"/>
      <c r="IK1170" s="6"/>
      <c r="IL1170" s="6"/>
      <c r="IM1170" s="6"/>
      <c r="IN1170" s="6"/>
      <c r="IO1170" s="6"/>
      <c r="IP1170" s="6"/>
      <c r="IQ1170" s="6"/>
      <c r="IR1170" s="6"/>
      <c r="IS1170" s="6"/>
      <c r="IT1170" s="6"/>
      <c r="IU1170" s="6"/>
      <c r="IV1170" s="6"/>
      <c r="IW1170" s="6"/>
      <c r="IX1170" s="6"/>
      <c r="IY1170" s="6"/>
      <c r="IZ1170" s="6"/>
    </row>
    <row r="1171" spans="1:260" s="5" customFormat="1" x14ac:dyDescent="0.35">
      <c r="A1171" s="32">
        <v>1167</v>
      </c>
      <c r="B1171" s="33">
        <f>ESTUDIANTES!B1171</f>
        <v>0</v>
      </c>
      <c r="C1171" s="33">
        <f>ESTUDIANTES!C1171</f>
        <v>0</v>
      </c>
      <c r="D1171" s="99">
        <f>ESTUDIANTES!D1171</f>
        <v>0</v>
      </c>
      <c r="E1171" s="99"/>
      <c r="F1171" s="99"/>
      <c r="G1171" s="99"/>
      <c r="H1171" s="34">
        <f>ESTUDIANTES!E1171</f>
        <v>0</v>
      </c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  <c r="FS1171" s="6"/>
      <c r="FT1171" s="6"/>
      <c r="FU1171" s="6"/>
      <c r="FV1171" s="6"/>
      <c r="FW1171" s="6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  <c r="GP1171" s="6"/>
      <c r="GQ1171" s="6"/>
      <c r="GR1171" s="6"/>
      <c r="GS1171" s="6"/>
      <c r="GT1171" s="6"/>
      <c r="GU1171" s="6"/>
      <c r="GV1171" s="6"/>
      <c r="GW1171" s="6"/>
      <c r="GX1171" s="6"/>
      <c r="GY1171" s="6"/>
      <c r="GZ1171" s="6"/>
      <c r="HA1171" s="6"/>
      <c r="HB1171" s="6"/>
      <c r="HC1171" s="6"/>
      <c r="HD1171" s="6"/>
      <c r="HE1171" s="6"/>
      <c r="HF1171" s="6"/>
      <c r="HG1171" s="6"/>
      <c r="HH1171" s="6"/>
      <c r="HI1171" s="6"/>
      <c r="HJ1171" s="6"/>
      <c r="HK1171" s="6"/>
      <c r="HL1171" s="6"/>
      <c r="HM1171" s="6"/>
      <c r="HN1171" s="6"/>
      <c r="HO1171" s="6"/>
      <c r="HP1171" s="6"/>
      <c r="HQ1171" s="6"/>
      <c r="HR1171" s="6"/>
      <c r="HS1171" s="6"/>
      <c r="HT1171" s="6"/>
      <c r="HU1171" s="6"/>
      <c r="HV1171" s="6"/>
      <c r="HW1171" s="6"/>
      <c r="HX1171" s="6"/>
      <c r="HY1171" s="6"/>
      <c r="HZ1171" s="6"/>
      <c r="IA1171" s="6"/>
      <c r="IB1171" s="6"/>
      <c r="IC1171" s="6"/>
      <c r="ID1171" s="6"/>
      <c r="IE1171" s="6"/>
      <c r="IF1171" s="6"/>
      <c r="IG1171" s="6"/>
      <c r="IH1171" s="6"/>
      <c r="II1171" s="6"/>
      <c r="IJ1171" s="6"/>
      <c r="IK1171" s="6"/>
      <c r="IL1171" s="6"/>
      <c r="IM1171" s="6"/>
      <c r="IN1171" s="6"/>
      <c r="IO1171" s="6"/>
      <c r="IP1171" s="6"/>
      <c r="IQ1171" s="6"/>
      <c r="IR1171" s="6"/>
      <c r="IS1171" s="6"/>
      <c r="IT1171" s="6"/>
      <c r="IU1171" s="6"/>
      <c r="IV1171" s="6"/>
      <c r="IW1171" s="6"/>
      <c r="IX1171" s="6"/>
      <c r="IY1171" s="6"/>
      <c r="IZ1171" s="6"/>
    </row>
    <row r="1172" spans="1:260" s="5" customFormat="1" x14ac:dyDescent="0.35">
      <c r="A1172" s="32">
        <v>1168</v>
      </c>
      <c r="B1172" s="33">
        <f>ESTUDIANTES!B1172</f>
        <v>0</v>
      </c>
      <c r="C1172" s="33">
        <f>ESTUDIANTES!C1172</f>
        <v>0</v>
      </c>
      <c r="D1172" s="99">
        <f>ESTUDIANTES!D1172</f>
        <v>0</v>
      </c>
      <c r="E1172" s="99"/>
      <c r="F1172" s="99"/>
      <c r="G1172" s="99"/>
      <c r="H1172" s="34">
        <f>ESTUDIANTES!E1172</f>
        <v>0</v>
      </c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  <c r="FS1172" s="6"/>
      <c r="FT1172" s="6"/>
      <c r="FU1172" s="6"/>
      <c r="FV1172" s="6"/>
      <c r="FW1172" s="6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  <c r="GP1172" s="6"/>
      <c r="GQ1172" s="6"/>
      <c r="GR1172" s="6"/>
      <c r="GS1172" s="6"/>
      <c r="GT1172" s="6"/>
      <c r="GU1172" s="6"/>
      <c r="GV1172" s="6"/>
      <c r="GW1172" s="6"/>
      <c r="GX1172" s="6"/>
      <c r="GY1172" s="6"/>
      <c r="GZ1172" s="6"/>
      <c r="HA1172" s="6"/>
      <c r="HB1172" s="6"/>
      <c r="HC1172" s="6"/>
      <c r="HD1172" s="6"/>
      <c r="HE1172" s="6"/>
      <c r="HF1172" s="6"/>
      <c r="HG1172" s="6"/>
      <c r="HH1172" s="6"/>
      <c r="HI1172" s="6"/>
      <c r="HJ1172" s="6"/>
      <c r="HK1172" s="6"/>
      <c r="HL1172" s="6"/>
      <c r="HM1172" s="6"/>
      <c r="HN1172" s="6"/>
      <c r="HO1172" s="6"/>
      <c r="HP1172" s="6"/>
      <c r="HQ1172" s="6"/>
      <c r="HR1172" s="6"/>
      <c r="HS1172" s="6"/>
      <c r="HT1172" s="6"/>
      <c r="HU1172" s="6"/>
      <c r="HV1172" s="6"/>
      <c r="HW1172" s="6"/>
      <c r="HX1172" s="6"/>
      <c r="HY1172" s="6"/>
      <c r="HZ1172" s="6"/>
      <c r="IA1172" s="6"/>
      <c r="IB1172" s="6"/>
      <c r="IC1172" s="6"/>
      <c r="ID1172" s="6"/>
      <c r="IE1172" s="6"/>
      <c r="IF1172" s="6"/>
      <c r="IG1172" s="6"/>
      <c r="IH1172" s="6"/>
      <c r="II1172" s="6"/>
      <c r="IJ1172" s="6"/>
      <c r="IK1172" s="6"/>
      <c r="IL1172" s="6"/>
      <c r="IM1172" s="6"/>
      <c r="IN1172" s="6"/>
      <c r="IO1172" s="6"/>
      <c r="IP1172" s="6"/>
      <c r="IQ1172" s="6"/>
      <c r="IR1172" s="6"/>
      <c r="IS1172" s="6"/>
      <c r="IT1172" s="6"/>
      <c r="IU1172" s="6"/>
      <c r="IV1172" s="6"/>
      <c r="IW1172" s="6"/>
      <c r="IX1172" s="6"/>
      <c r="IY1172" s="6"/>
      <c r="IZ1172" s="6"/>
    </row>
    <row r="1173" spans="1:260" s="5" customFormat="1" x14ac:dyDescent="0.35">
      <c r="A1173" s="32">
        <v>1169</v>
      </c>
      <c r="B1173" s="33">
        <f>ESTUDIANTES!B1173</f>
        <v>0</v>
      </c>
      <c r="C1173" s="33">
        <f>ESTUDIANTES!C1173</f>
        <v>0</v>
      </c>
      <c r="D1173" s="99">
        <f>ESTUDIANTES!D1173</f>
        <v>0</v>
      </c>
      <c r="E1173" s="99"/>
      <c r="F1173" s="99"/>
      <c r="G1173" s="99"/>
      <c r="H1173" s="34">
        <f>ESTUDIANTES!E1173</f>
        <v>0</v>
      </c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  <c r="FS1173" s="6"/>
      <c r="FT1173" s="6"/>
      <c r="FU1173" s="6"/>
      <c r="FV1173" s="6"/>
      <c r="FW1173" s="6"/>
      <c r="FX1173" s="6"/>
      <c r="FY1173" s="6"/>
      <c r="FZ1173" s="6"/>
      <c r="GA1173" s="6"/>
      <c r="GB1173" s="6"/>
      <c r="GC1173" s="6"/>
      <c r="GD1173" s="6"/>
      <c r="GE1173" s="6"/>
      <c r="GF1173" s="6"/>
      <c r="GG1173" s="6"/>
      <c r="GH1173" s="6"/>
      <c r="GI1173" s="6"/>
      <c r="GJ1173" s="6"/>
      <c r="GK1173" s="6"/>
      <c r="GL1173" s="6"/>
      <c r="GM1173" s="6"/>
      <c r="GN1173" s="6"/>
      <c r="GO1173" s="6"/>
      <c r="GP1173" s="6"/>
      <c r="GQ1173" s="6"/>
      <c r="GR1173" s="6"/>
      <c r="GS1173" s="6"/>
      <c r="GT1173" s="6"/>
      <c r="GU1173" s="6"/>
      <c r="GV1173" s="6"/>
      <c r="GW1173" s="6"/>
      <c r="GX1173" s="6"/>
      <c r="GY1173" s="6"/>
      <c r="GZ1173" s="6"/>
      <c r="HA1173" s="6"/>
      <c r="HB1173" s="6"/>
      <c r="HC1173" s="6"/>
      <c r="HD1173" s="6"/>
      <c r="HE1173" s="6"/>
      <c r="HF1173" s="6"/>
      <c r="HG1173" s="6"/>
      <c r="HH1173" s="6"/>
      <c r="HI1173" s="6"/>
      <c r="HJ1173" s="6"/>
      <c r="HK1173" s="6"/>
      <c r="HL1173" s="6"/>
      <c r="HM1173" s="6"/>
      <c r="HN1173" s="6"/>
      <c r="HO1173" s="6"/>
      <c r="HP1173" s="6"/>
      <c r="HQ1173" s="6"/>
      <c r="HR1173" s="6"/>
      <c r="HS1173" s="6"/>
      <c r="HT1173" s="6"/>
      <c r="HU1173" s="6"/>
      <c r="HV1173" s="6"/>
      <c r="HW1173" s="6"/>
      <c r="HX1173" s="6"/>
      <c r="HY1173" s="6"/>
      <c r="HZ1173" s="6"/>
      <c r="IA1173" s="6"/>
      <c r="IB1173" s="6"/>
      <c r="IC1173" s="6"/>
      <c r="ID1173" s="6"/>
      <c r="IE1173" s="6"/>
      <c r="IF1173" s="6"/>
      <c r="IG1173" s="6"/>
      <c r="IH1173" s="6"/>
      <c r="II1173" s="6"/>
      <c r="IJ1173" s="6"/>
      <c r="IK1173" s="6"/>
      <c r="IL1173" s="6"/>
      <c r="IM1173" s="6"/>
      <c r="IN1173" s="6"/>
      <c r="IO1173" s="6"/>
      <c r="IP1173" s="6"/>
      <c r="IQ1173" s="6"/>
      <c r="IR1173" s="6"/>
      <c r="IS1173" s="6"/>
      <c r="IT1173" s="6"/>
      <c r="IU1173" s="6"/>
      <c r="IV1173" s="6"/>
      <c r="IW1173" s="6"/>
      <c r="IX1173" s="6"/>
      <c r="IY1173" s="6"/>
      <c r="IZ1173" s="6"/>
    </row>
    <row r="1174" spans="1:260" s="5" customFormat="1" x14ac:dyDescent="0.35">
      <c r="A1174" s="32">
        <v>1170</v>
      </c>
      <c r="B1174" s="33">
        <f>ESTUDIANTES!B1174</f>
        <v>0</v>
      </c>
      <c r="C1174" s="33">
        <f>ESTUDIANTES!C1174</f>
        <v>0</v>
      </c>
      <c r="D1174" s="99">
        <f>ESTUDIANTES!D1174</f>
        <v>0</v>
      </c>
      <c r="E1174" s="99"/>
      <c r="F1174" s="99"/>
      <c r="G1174" s="99"/>
      <c r="H1174" s="34">
        <f>ESTUDIANTES!E1174</f>
        <v>0</v>
      </c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  <c r="GW1174" s="6"/>
      <c r="GX1174" s="6"/>
      <c r="GY1174" s="6"/>
      <c r="GZ1174" s="6"/>
      <c r="HA1174" s="6"/>
      <c r="HB1174" s="6"/>
      <c r="HC1174" s="6"/>
      <c r="HD1174" s="6"/>
      <c r="HE1174" s="6"/>
      <c r="HF1174" s="6"/>
      <c r="HG1174" s="6"/>
      <c r="HH1174" s="6"/>
      <c r="HI1174" s="6"/>
      <c r="HJ1174" s="6"/>
      <c r="HK1174" s="6"/>
      <c r="HL1174" s="6"/>
      <c r="HM1174" s="6"/>
      <c r="HN1174" s="6"/>
      <c r="HO1174" s="6"/>
      <c r="HP1174" s="6"/>
      <c r="HQ1174" s="6"/>
      <c r="HR1174" s="6"/>
      <c r="HS1174" s="6"/>
      <c r="HT1174" s="6"/>
      <c r="HU1174" s="6"/>
      <c r="HV1174" s="6"/>
      <c r="HW1174" s="6"/>
      <c r="HX1174" s="6"/>
      <c r="HY1174" s="6"/>
      <c r="HZ1174" s="6"/>
      <c r="IA1174" s="6"/>
      <c r="IB1174" s="6"/>
      <c r="IC1174" s="6"/>
      <c r="ID1174" s="6"/>
      <c r="IE1174" s="6"/>
      <c r="IF1174" s="6"/>
      <c r="IG1174" s="6"/>
      <c r="IH1174" s="6"/>
      <c r="II1174" s="6"/>
      <c r="IJ1174" s="6"/>
      <c r="IK1174" s="6"/>
      <c r="IL1174" s="6"/>
      <c r="IM1174" s="6"/>
      <c r="IN1174" s="6"/>
      <c r="IO1174" s="6"/>
      <c r="IP1174" s="6"/>
      <c r="IQ1174" s="6"/>
      <c r="IR1174" s="6"/>
      <c r="IS1174" s="6"/>
      <c r="IT1174" s="6"/>
      <c r="IU1174" s="6"/>
      <c r="IV1174" s="6"/>
      <c r="IW1174" s="6"/>
      <c r="IX1174" s="6"/>
      <c r="IY1174" s="6"/>
      <c r="IZ1174" s="6"/>
    </row>
    <row r="1175" spans="1:260" s="5" customFormat="1" x14ac:dyDescent="0.35">
      <c r="A1175" s="32">
        <v>1171</v>
      </c>
      <c r="B1175" s="33">
        <f>ESTUDIANTES!B1175</f>
        <v>0</v>
      </c>
      <c r="C1175" s="33">
        <f>ESTUDIANTES!C1175</f>
        <v>0</v>
      </c>
      <c r="D1175" s="99">
        <f>ESTUDIANTES!D1175</f>
        <v>0</v>
      </c>
      <c r="E1175" s="99"/>
      <c r="F1175" s="99"/>
      <c r="G1175" s="99"/>
      <c r="H1175" s="34">
        <f>ESTUDIANTES!E1175</f>
        <v>0</v>
      </c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  <c r="FS1175" s="6"/>
      <c r="FT1175" s="6"/>
      <c r="FU1175" s="6"/>
      <c r="FV1175" s="6"/>
      <c r="FW1175" s="6"/>
      <c r="FX1175" s="6"/>
      <c r="FY1175" s="6"/>
      <c r="FZ1175" s="6"/>
      <c r="GA1175" s="6"/>
      <c r="GB1175" s="6"/>
      <c r="GC1175" s="6"/>
      <c r="GD1175" s="6"/>
      <c r="GE1175" s="6"/>
      <c r="GF1175" s="6"/>
      <c r="GG1175" s="6"/>
      <c r="GH1175" s="6"/>
      <c r="GI1175" s="6"/>
      <c r="GJ1175" s="6"/>
      <c r="GK1175" s="6"/>
      <c r="GL1175" s="6"/>
      <c r="GM1175" s="6"/>
      <c r="GN1175" s="6"/>
      <c r="GO1175" s="6"/>
      <c r="GP1175" s="6"/>
      <c r="GQ1175" s="6"/>
      <c r="GR1175" s="6"/>
      <c r="GS1175" s="6"/>
      <c r="GT1175" s="6"/>
      <c r="GU1175" s="6"/>
      <c r="GV1175" s="6"/>
      <c r="GW1175" s="6"/>
      <c r="GX1175" s="6"/>
      <c r="GY1175" s="6"/>
      <c r="GZ1175" s="6"/>
      <c r="HA1175" s="6"/>
      <c r="HB1175" s="6"/>
      <c r="HC1175" s="6"/>
      <c r="HD1175" s="6"/>
      <c r="HE1175" s="6"/>
      <c r="HF1175" s="6"/>
      <c r="HG1175" s="6"/>
      <c r="HH1175" s="6"/>
      <c r="HI1175" s="6"/>
      <c r="HJ1175" s="6"/>
      <c r="HK1175" s="6"/>
      <c r="HL1175" s="6"/>
      <c r="HM1175" s="6"/>
      <c r="HN1175" s="6"/>
      <c r="HO1175" s="6"/>
      <c r="HP1175" s="6"/>
      <c r="HQ1175" s="6"/>
      <c r="HR1175" s="6"/>
      <c r="HS1175" s="6"/>
      <c r="HT1175" s="6"/>
      <c r="HU1175" s="6"/>
      <c r="HV1175" s="6"/>
      <c r="HW1175" s="6"/>
      <c r="HX1175" s="6"/>
      <c r="HY1175" s="6"/>
      <c r="HZ1175" s="6"/>
      <c r="IA1175" s="6"/>
      <c r="IB1175" s="6"/>
      <c r="IC1175" s="6"/>
      <c r="ID1175" s="6"/>
      <c r="IE1175" s="6"/>
      <c r="IF1175" s="6"/>
      <c r="IG1175" s="6"/>
      <c r="IH1175" s="6"/>
      <c r="II1175" s="6"/>
      <c r="IJ1175" s="6"/>
      <c r="IK1175" s="6"/>
      <c r="IL1175" s="6"/>
      <c r="IM1175" s="6"/>
      <c r="IN1175" s="6"/>
      <c r="IO1175" s="6"/>
      <c r="IP1175" s="6"/>
      <c r="IQ1175" s="6"/>
      <c r="IR1175" s="6"/>
      <c r="IS1175" s="6"/>
      <c r="IT1175" s="6"/>
      <c r="IU1175" s="6"/>
      <c r="IV1175" s="6"/>
      <c r="IW1175" s="6"/>
      <c r="IX1175" s="6"/>
      <c r="IY1175" s="6"/>
      <c r="IZ1175" s="6"/>
    </row>
    <row r="1176" spans="1:260" s="5" customFormat="1" x14ac:dyDescent="0.35">
      <c r="A1176" s="32">
        <v>1172</v>
      </c>
      <c r="B1176" s="33">
        <f>ESTUDIANTES!B1176</f>
        <v>0</v>
      </c>
      <c r="C1176" s="33">
        <f>ESTUDIANTES!C1176</f>
        <v>0</v>
      </c>
      <c r="D1176" s="99">
        <f>ESTUDIANTES!D1176</f>
        <v>0</v>
      </c>
      <c r="E1176" s="99"/>
      <c r="F1176" s="99"/>
      <c r="G1176" s="99"/>
      <c r="H1176" s="34">
        <f>ESTUDIANTES!E1176</f>
        <v>0</v>
      </c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  <c r="FS1176" s="6"/>
      <c r="FT1176" s="6"/>
      <c r="FU1176" s="6"/>
      <c r="FV1176" s="6"/>
      <c r="FW1176" s="6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  <c r="GP1176" s="6"/>
      <c r="GQ1176" s="6"/>
      <c r="GR1176" s="6"/>
      <c r="GS1176" s="6"/>
      <c r="GT1176" s="6"/>
      <c r="GU1176" s="6"/>
      <c r="GV1176" s="6"/>
      <c r="GW1176" s="6"/>
      <c r="GX1176" s="6"/>
      <c r="GY1176" s="6"/>
      <c r="GZ1176" s="6"/>
      <c r="HA1176" s="6"/>
      <c r="HB1176" s="6"/>
      <c r="HC1176" s="6"/>
      <c r="HD1176" s="6"/>
      <c r="HE1176" s="6"/>
      <c r="HF1176" s="6"/>
      <c r="HG1176" s="6"/>
      <c r="HH1176" s="6"/>
      <c r="HI1176" s="6"/>
      <c r="HJ1176" s="6"/>
      <c r="HK1176" s="6"/>
      <c r="HL1176" s="6"/>
      <c r="HM1176" s="6"/>
      <c r="HN1176" s="6"/>
      <c r="HO1176" s="6"/>
      <c r="HP1176" s="6"/>
      <c r="HQ1176" s="6"/>
      <c r="HR1176" s="6"/>
      <c r="HS1176" s="6"/>
      <c r="HT1176" s="6"/>
      <c r="HU1176" s="6"/>
      <c r="HV1176" s="6"/>
      <c r="HW1176" s="6"/>
      <c r="HX1176" s="6"/>
      <c r="HY1176" s="6"/>
      <c r="HZ1176" s="6"/>
      <c r="IA1176" s="6"/>
      <c r="IB1176" s="6"/>
      <c r="IC1176" s="6"/>
      <c r="ID1176" s="6"/>
      <c r="IE1176" s="6"/>
      <c r="IF1176" s="6"/>
      <c r="IG1176" s="6"/>
      <c r="IH1176" s="6"/>
      <c r="II1176" s="6"/>
      <c r="IJ1176" s="6"/>
      <c r="IK1176" s="6"/>
      <c r="IL1176" s="6"/>
      <c r="IM1176" s="6"/>
      <c r="IN1176" s="6"/>
      <c r="IO1176" s="6"/>
      <c r="IP1176" s="6"/>
      <c r="IQ1176" s="6"/>
      <c r="IR1176" s="6"/>
      <c r="IS1176" s="6"/>
      <c r="IT1176" s="6"/>
      <c r="IU1176" s="6"/>
      <c r="IV1176" s="6"/>
      <c r="IW1176" s="6"/>
      <c r="IX1176" s="6"/>
      <c r="IY1176" s="6"/>
      <c r="IZ1176" s="6"/>
    </row>
    <row r="1177" spans="1:260" s="5" customFormat="1" x14ac:dyDescent="0.35">
      <c r="A1177" s="32">
        <v>1173</v>
      </c>
      <c r="B1177" s="33">
        <f>ESTUDIANTES!B1177</f>
        <v>0</v>
      </c>
      <c r="C1177" s="33">
        <f>ESTUDIANTES!C1177</f>
        <v>0</v>
      </c>
      <c r="D1177" s="99">
        <f>ESTUDIANTES!D1177</f>
        <v>0</v>
      </c>
      <c r="E1177" s="99"/>
      <c r="F1177" s="99"/>
      <c r="G1177" s="99"/>
      <c r="H1177" s="34">
        <f>ESTUDIANTES!E1177</f>
        <v>0</v>
      </c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  <c r="FS1177" s="6"/>
      <c r="FT1177" s="6"/>
      <c r="FU1177" s="6"/>
      <c r="FV1177" s="6"/>
      <c r="FW1177" s="6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  <c r="GP1177" s="6"/>
      <c r="GQ1177" s="6"/>
      <c r="GR1177" s="6"/>
      <c r="GS1177" s="6"/>
      <c r="GT1177" s="6"/>
      <c r="GU1177" s="6"/>
      <c r="GV1177" s="6"/>
      <c r="GW1177" s="6"/>
      <c r="GX1177" s="6"/>
      <c r="GY1177" s="6"/>
      <c r="GZ1177" s="6"/>
      <c r="HA1177" s="6"/>
      <c r="HB1177" s="6"/>
      <c r="HC1177" s="6"/>
      <c r="HD1177" s="6"/>
      <c r="HE1177" s="6"/>
      <c r="HF1177" s="6"/>
      <c r="HG1177" s="6"/>
      <c r="HH1177" s="6"/>
      <c r="HI1177" s="6"/>
      <c r="HJ1177" s="6"/>
      <c r="HK1177" s="6"/>
      <c r="HL1177" s="6"/>
      <c r="HM1177" s="6"/>
      <c r="HN1177" s="6"/>
      <c r="HO1177" s="6"/>
      <c r="HP1177" s="6"/>
      <c r="HQ1177" s="6"/>
      <c r="HR1177" s="6"/>
      <c r="HS1177" s="6"/>
      <c r="HT1177" s="6"/>
      <c r="HU1177" s="6"/>
      <c r="HV1177" s="6"/>
      <c r="HW1177" s="6"/>
      <c r="HX1177" s="6"/>
      <c r="HY1177" s="6"/>
      <c r="HZ1177" s="6"/>
      <c r="IA1177" s="6"/>
      <c r="IB1177" s="6"/>
      <c r="IC1177" s="6"/>
      <c r="ID1177" s="6"/>
      <c r="IE1177" s="6"/>
      <c r="IF1177" s="6"/>
      <c r="IG1177" s="6"/>
      <c r="IH1177" s="6"/>
      <c r="II1177" s="6"/>
      <c r="IJ1177" s="6"/>
      <c r="IK1177" s="6"/>
      <c r="IL1177" s="6"/>
      <c r="IM1177" s="6"/>
      <c r="IN1177" s="6"/>
      <c r="IO1177" s="6"/>
      <c r="IP1177" s="6"/>
      <c r="IQ1177" s="6"/>
      <c r="IR1177" s="6"/>
      <c r="IS1177" s="6"/>
      <c r="IT1177" s="6"/>
      <c r="IU1177" s="6"/>
      <c r="IV1177" s="6"/>
      <c r="IW1177" s="6"/>
      <c r="IX1177" s="6"/>
      <c r="IY1177" s="6"/>
      <c r="IZ1177" s="6"/>
    </row>
    <row r="1178" spans="1:260" s="5" customFormat="1" x14ac:dyDescent="0.35">
      <c r="A1178" s="32">
        <v>1174</v>
      </c>
      <c r="B1178" s="33">
        <f>ESTUDIANTES!B1178</f>
        <v>0</v>
      </c>
      <c r="C1178" s="33">
        <f>ESTUDIANTES!C1178</f>
        <v>0</v>
      </c>
      <c r="D1178" s="99">
        <f>ESTUDIANTES!D1178</f>
        <v>0</v>
      </c>
      <c r="E1178" s="99"/>
      <c r="F1178" s="99"/>
      <c r="G1178" s="99"/>
      <c r="H1178" s="34">
        <f>ESTUDIANTES!E1178</f>
        <v>0</v>
      </c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  <c r="FS1178" s="6"/>
      <c r="FT1178" s="6"/>
      <c r="FU1178" s="6"/>
      <c r="FV1178" s="6"/>
      <c r="FW1178" s="6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  <c r="GP1178" s="6"/>
      <c r="GQ1178" s="6"/>
      <c r="GR1178" s="6"/>
      <c r="GS1178" s="6"/>
      <c r="GT1178" s="6"/>
      <c r="GU1178" s="6"/>
      <c r="GV1178" s="6"/>
      <c r="GW1178" s="6"/>
      <c r="GX1178" s="6"/>
      <c r="GY1178" s="6"/>
      <c r="GZ1178" s="6"/>
      <c r="HA1178" s="6"/>
      <c r="HB1178" s="6"/>
      <c r="HC1178" s="6"/>
      <c r="HD1178" s="6"/>
      <c r="HE1178" s="6"/>
      <c r="HF1178" s="6"/>
      <c r="HG1178" s="6"/>
      <c r="HH1178" s="6"/>
      <c r="HI1178" s="6"/>
      <c r="HJ1178" s="6"/>
      <c r="HK1178" s="6"/>
      <c r="HL1178" s="6"/>
      <c r="HM1178" s="6"/>
      <c r="HN1178" s="6"/>
      <c r="HO1178" s="6"/>
      <c r="HP1178" s="6"/>
      <c r="HQ1178" s="6"/>
      <c r="HR1178" s="6"/>
      <c r="HS1178" s="6"/>
      <c r="HT1178" s="6"/>
      <c r="HU1178" s="6"/>
      <c r="HV1178" s="6"/>
      <c r="HW1178" s="6"/>
      <c r="HX1178" s="6"/>
      <c r="HY1178" s="6"/>
      <c r="HZ1178" s="6"/>
      <c r="IA1178" s="6"/>
      <c r="IB1178" s="6"/>
      <c r="IC1178" s="6"/>
      <c r="ID1178" s="6"/>
      <c r="IE1178" s="6"/>
      <c r="IF1178" s="6"/>
      <c r="IG1178" s="6"/>
      <c r="IH1178" s="6"/>
      <c r="II1178" s="6"/>
      <c r="IJ1178" s="6"/>
      <c r="IK1178" s="6"/>
      <c r="IL1178" s="6"/>
      <c r="IM1178" s="6"/>
      <c r="IN1178" s="6"/>
      <c r="IO1178" s="6"/>
      <c r="IP1178" s="6"/>
      <c r="IQ1178" s="6"/>
      <c r="IR1178" s="6"/>
      <c r="IS1178" s="6"/>
      <c r="IT1178" s="6"/>
      <c r="IU1178" s="6"/>
      <c r="IV1178" s="6"/>
      <c r="IW1178" s="6"/>
      <c r="IX1178" s="6"/>
      <c r="IY1178" s="6"/>
      <c r="IZ1178" s="6"/>
    </row>
    <row r="1179" spans="1:260" s="5" customFormat="1" x14ac:dyDescent="0.35">
      <c r="A1179" s="32">
        <v>1175</v>
      </c>
      <c r="B1179" s="33">
        <f>ESTUDIANTES!B1179</f>
        <v>0</v>
      </c>
      <c r="C1179" s="33">
        <f>ESTUDIANTES!C1179</f>
        <v>0</v>
      </c>
      <c r="D1179" s="99">
        <f>ESTUDIANTES!D1179</f>
        <v>0</v>
      </c>
      <c r="E1179" s="99"/>
      <c r="F1179" s="99"/>
      <c r="G1179" s="99"/>
      <c r="H1179" s="34">
        <f>ESTUDIANTES!E1179</f>
        <v>0</v>
      </c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  <c r="FS1179" s="6"/>
      <c r="FT1179" s="6"/>
      <c r="FU1179" s="6"/>
      <c r="FV1179" s="6"/>
      <c r="FW1179" s="6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  <c r="GP1179" s="6"/>
      <c r="GQ1179" s="6"/>
      <c r="GR1179" s="6"/>
      <c r="GS1179" s="6"/>
      <c r="GT1179" s="6"/>
      <c r="GU1179" s="6"/>
      <c r="GV1179" s="6"/>
      <c r="GW1179" s="6"/>
      <c r="GX1179" s="6"/>
      <c r="GY1179" s="6"/>
      <c r="GZ1179" s="6"/>
      <c r="HA1179" s="6"/>
      <c r="HB1179" s="6"/>
      <c r="HC1179" s="6"/>
      <c r="HD1179" s="6"/>
      <c r="HE1179" s="6"/>
      <c r="HF1179" s="6"/>
      <c r="HG1179" s="6"/>
      <c r="HH1179" s="6"/>
      <c r="HI1179" s="6"/>
      <c r="HJ1179" s="6"/>
      <c r="HK1179" s="6"/>
      <c r="HL1179" s="6"/>
      <c r="HM1179" s="6"/>
      <c r="HN1179" s="6"/>
      <c r="HO1179" s="6"/>
      <c r="HP1179" s="6"/>
      <c r="HQ1179" s="6"/>
      <c r="HR1179" s="6"/>
      <c r="HS1179" s="6"/>
      <c r="HT1179" s="6"/>
      <c r="HU1179" s="6"/>
      <c r="HV1179" s="6"/>
      <c r="HW1179" s="6"/>
      <c r="HX1179" s="6"/>
      <c r="HY1179" s="6"/>
      <c r="HZ1179" s="6"/>
      <c r="IA1179" s="6"/>
      <c r="IB1179" s="6"/>
      <c r="IC1179" s="6"/>
      <c r="ID1179" s="6"/>
      <c r="IE1179" s="6"/>
      <c r="IF1179" s="6"/>
      <c r="IG1179" s="6"/>
      <c r="IH1179" s="6"/>
      <c r="II1179" s="6"/>
      <c r="IJ1179" s="6"/>
      <c r="IK1179" s="6"/>
      <c r="IL1179" s="6"/>
      <c r="IM1179" s="6"/>
      <c r="IN1179" s="6"/>
      <c r="IO1179" s="6"/>
      <c r="IP1179" s="6"/>
      <c r="IQ1179" s="6"/>
      <c r="IR1179" s="6"/>
      <c r="IS1179" s="6"/>
      <c r="IT1179" s="6"/>
      <c r="IU1179" s="6"/>
      <c r="IV1179" s="6"/>
      <c r="IW1179" s="6"/>
      <c r="IX1179" s="6"/>
      <c r="IY1179" s="6"/>
      <c r="IZ1179" s="6"/>
    </row>
    <row r="1180" spans="1:260" s="5" customFormat="1" x14ac:dyDescent="0.35">
      <c r="A1180" s="32">
        <v>1176</v>
      </c>
      <c r="B1180" s="33">
        <f>ESTUDIANTES!B1180</f>
        <v>0</v>
      </c>
      <c r="C1180" s="33">
        <f>ESTUDIANTES!C1180</f>
        <v>0</v>
      </c>
      <c r="D1180" s="99">
        <f>ESTUDIANTES!D1180</f>
        <v>0</v>
      </c>
      <c r="E1180" s="99"/>
      <c r="F1180" s="99"/>
      <c r="G1180" s="99"/>
      <c r="H1180" s="34">
        <f>ESTUDIANTES!E1180</f>
        <v>0</v>
      </c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  <c r="FS1180" s="6"/>
      <c r="FT1180" s="6"/>
      <c r="FU1180" s="6"/>
      <c r="FV1180" s="6"/>
      <c r="FW1180" s="6"/>
      <c r="FX1180" s="6"/>
      <c r="FY1180" s="6"/>
      <c r="FZ1180" s="6"/>
      <c r="GA1180" s="6"/>
      <c r="GB1180" s="6"/>
      <c r="GC1180" s="6"/>
      <c r="GD1180" s="6"/>
      <c r="GE1180" s="6"/>
      <c r="GF1180" s="6"/>
      <c r="GG1180" s="6"/>
      <c r="GH1180" s="6"/>
      <c r="GI1180" s="6"/>
      <c r="GJ1180" s="6"/>
      <c r="GK1180" s="6"/>
      <c r="GL1180" s="6"/>
      <c r="GM1180" s="6"/>
      <c r="GN1180" s="6"/>
      <c r="GO1180" s="6"/>
      <c r="GP1180" s="6"/>
      <c r="GQ1180" s="6"/>
      <c r="GR1180" s="6"/>
      <c r="GS1180" s="6"/>
      <c r="GT1180" s="6"/>
      <c r="GU1180" s="6"/>
      <c r="GV1180" s="6"/>
      <c r="GW1180" s="6"/>
      <c r="GX1180" s="6"/>
      <c r="GY1180" s="6"/>
      <c r="GZ1180" s="6"/>
      <c r="HA1180" s="6"/>
      <c r="HB1180" s="6"/>
      <c r="HC1180" s="6"/>
      <c r="HD1180" s="6"/>
      <c r="HE1180" s="6"/>
      <c r="HF1180" s="6"/>
      <c r="HG1180" s="6"/>
      <c r="HH1180" s="6"/>
      <c r="HI1180" s="6"/>
      <c r="HJ1180" s="6"/>
      <c r="HK1180" s="6"/>
      <c r="HL1180" s="6"/>
      <c r="HM1180" s="6"/>
      <c r="HN1180" s="6"/>
      <c r="HO1180" s="6"/>
      <c r="HP1180" s="6"/>
      <c r="HQ1180" s="6"/>
      <c r="HR1180" s="6"/>
      <c r="HS1180" s="6"/>
      <c r="HT1180" s="6"/>
      <c r="HU1180" s="6"/>
      <c r="HV1180" s="6"/>
      <c r="HW1180" s="6"/>
      <c r="HX1180" s="6"/>
      <c r="HY1180" s="6"/>
      <c r="HZ1180" s="6"/>
      <c r="IA1180" s="6"/>
      <c r="IB1180" s="6"/>
      <c r="IC1180" s="6"/>
      <c r="ID1180" s="6"/>
      <c r="IE1180" s="6"/>
      <c r="IF1180" s="6"/>
      <c r="IG1180" s="6"/>
      <c r="IH1180" s="6"/>
      <c r="II1180" s="6"/>
      <c r="IJ1180" s="6"/>
      <c r="IK1180" s="6"/>
      <c r="IL1180" s="6"/>
      <c r="IM1180" s="6"/>
      <c r="IN1180" s="6"/>
      <c r="IO1180" s="6"/>
      <c r="IP1180" s="6"/>
      <c r="IQ1180" s="6"/>
      <c r="IR1180" s="6"/>
      <c r="IS1180" s="6"/>
      <c r="IT1180" s="6"/>
      <c r="IU1180" s="6"/>
      <c r="IV1180" s="6"/>
      <c r="IW1180" s="6"/>
      <c r="IX1180" s="6"/>
      <c r="IY1180" s="6"/>
      <c r="IZ1180" s="6"/>
    </row>
    <row r="1181" spans="1:260" s="5" customFormat="1" x14ac:dyDescent="0.35">
      <c r="A1181" s="32">
        <v>1177</v>
      </c>
      <c r="B1181" s="33">
        <f>ESTUDIANTES!B1181</f>
        <v>0</v>
      </c>
      <c r="C1181" s="33">
        <f>ESTUDIANTES!C1181</f>
        <v>0</v>
      </c>
      <c r="D1181" s="99">
        <f>ESTUDIANTES!D1181</f>
        <v>0</v>
      </c>
      <c r="E1181" s="99"/>
      <c r="F1181" s="99"/>
      <c r="G1181" s="99"/>
      <c r="H1181" s="34">
        <f>ESTUDIANTES!E1181</f>
        <v>0</v>
      </c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  <c r="FS1181" s="6"/>
      <c r="FT1181" s="6"/>
      <c r="FU1181" s="6"/>
      <c r="FV1181" s="6"/>
      <c r="FW1181" s="6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  <c r="GP1181" s="6"/>
      <c r="GQ1181" s="6"/>
      <c r="GR1181" s="6"/>
      <c r="GS1181" s="6"/>
      <c r="GT1181" s="6"/>
      <c r="GU1181" s="6"/>
      <c r="GV1181" s="6"/>
      <c r="GW1181" s="6"/>
      <c r="GX1181" s="6"/>
      <c r="GY1181" s="6"/>
      <c r="GZ1181" s="6"/>
      <c r="HA1181" s="6"/>
      <c r="HB1181" s="6"/>
      <c r="HC1181" s="6"/>
      <c r="HD1181" s="6"/>
      <c r="HE1181" s="6"/>
      <c r="HF1181" s="6"/>
      <c r="HG1181" s="6"/>
      <c r="HH1181" s="6"/>
      <c r="HI1181" s="6"/>
      <c r="HJ1181" s="6"/>
      <c r="HK1181" s="6"/>
      <c r="HL1181" s="6"/>
      <c r="HM1181" s="6"/>
      <c r="HN1181" s="6"/>
      <c r="HO1181" s="6"/>
      <c r="HP1181" s="6"/>
      <c r="HQ1181" s="6"/>
      <c r="HR1181" s="6"/>
      <c r="HS1181" s="6"/>
      <c r="HT1181" s="6"/>
      <c r="HU1181" s="6"/>
      <c r="HV1181" s="6"/>
      <c r="HW1181" s="6"/>
      <c r="HX1181" s="6"/>
      <c r="HY1181" s="6"/>
      <c r="HZ1181" s="6"/>
      <c r="IA1181" s="6"/>
      <c r="IB1181" s="6"/>
      <c r="IC1181" s="6"/>
      <c r="ID1181" s="6"/>
      <c r="IE1181" s="6"/>
      <c r="IF1181" s="6"/>
      <c r="IG1181" s="6"/>
      <c r="IH1181" s="6"/>
      <c r="II1181" s="6"/>
      <c r="IJ1181" s="6"/>
      <c r="IK1181" s="6"/>
      <c r="IL1181" s="6"/>
      <c r="IM1181" s="6"/>
      <c r="IN1181" s="6"/>
      <c r="IO1181" s="6"/>
      <c r="IP1181" s="6"/>
      <c r="IQ1181" s="6"/>
      <c r="IR1181" s="6"/>
      <c r="IS1181" s="6"/>
      <c r="IT1181" s="6"/>
      <c r="IU1181" s="6"/>
      <c r="IV1181" s="6"/>
      <c r="IW1181" s="6"/>
      <c r="IX1181" s="6"/>
      <c r="IY1181" s="6"/>
      <c r="IZ1181" s="6"/>
    </row>
    <row r="1182" spans="1:260" s="5" customFormat="1" x14ac:dyDescent="0.35">
      <c r="A1182" s="32">
        <v>1178</v>
      </c>
      <c r="B1182" s="33">
        <f>ESTUDIANTES!B1182</f>
        <v>0</v>
      </c>
      <c r="C1182" s="33">
        <f>ESTUDIANTES!C1182</f>
        <v>0</v>
      </c>
      <c r="D1182" s="99">
        <f>ESTUDIANTES!D1182</f>
        <v>0</v>
      </c>
      <c r="E1182" s="99"/>
      <c r="F1182" s="99"/>
      <c r="G1182" s="99"/>
      <c r="H1182" s="34">
        <f>ESTUDIANTES!E1182</f>
        <v>0</v>
      </c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  <c r="GW1182" s="6"/>
      <c r="GX1182" s="6"/>
      <c r="GY1182" s="6"/>
      <c r="GZ1182" s="6"/>
      <c r="HA1182" s="6"/>
      <c r="HB1182" s="6"/>
      <c r="HC1182" s="6"/>
      <c r="HD1182" s="6"/>
      <c r="HE1182" s="6"/>
      <c r="HF1182" s="6"/>
      <c r="HG1182" s="6"/>
      <c r="HH1182" s="6"/>
      <c r="HI1182" s="6"/>
      <c r="HJ1182" s="6"/>
      <c r="HK1182" s="6"/>
      <c r="HL1182" s="6"/>
      <c r="HM1182" s="6"/>
      <c r="HN1182" s="6"/>
      <c r="HO1182" s="6"/>
      <c r="HP1182" s="6"/>
      <c r="HQ1182" s="6"/>
      <c r="HR1182" s="6"/>
      <c r="HS1182" s="6"/>
      <c r="HT1182" s="6"/>
      <c r="HU1182" s="6"/>
      <c r="HV1182" s="6"/>
      <c r="HW1182" s="6"/>
      <c r="HX1182" s="6"/>
      <c r="HY1182" s="6"/>
      <c r="HZ1182" s="6"/>
      <c r="IA1182" s="6"/>
      <c r="IB1182" s="6"/>
      <c r="IC1182" s="6"/>
      <c r="ID1182" s="6"/>
      <c r="IE1182" s="6"/>
      <c r="IF1182" s="6"/>
      <c r="IG1182" s="6"/>
      <c r="IH1182" s="6"/>
      <c r="II1182" s="6"/>
      <c r="IJ1182" s="6"/>
      <c r="IK1182" s="6"/>
      <c r="IL1182" s="6"/>
      <c r="IM1182" s="6"/>
      <c r="IN1182" s="6"/>
      <c r="IO1182" s="6"/>
      <c r="IP1182" s="6"/>
      <c r="IQ1182" s="6"/>
      <c r="IR1182" s="6"/>
      <c r="IS1182" s="6"/>
      <c r="IT1182" s="6"/>
      <c r="IU1182" s="6"/>
      <c r="IV1182" s="6"/>
      <c r="IW1182" s="6"/>
      <c r="IX1182" s="6"/>
      <c r="IY1182" s="6"/>
      <c r="IZ1182" s="6"/>
    </row>
    <row r="1183" spans="1:260" s="5" customFormat="1" x14ac:dyDescent="0.35">
      <c r="A1183" s="32">
        <v>1179</v>
      </c>
      <c r="B1183" s="33">
        <f>ESTUDIANTES!B1183</f>
        <v>0</v>
      </c>
      <c r="C1183" s="33">
        <f>ESTUDIANTES!C1183</f>
        <v>0</v>
      </c>
      <c r="D1183" s="99">
        <f>ESTUDIANTES!D1183</f>
        <v>0</v>
      </c>
      <c r="E1183" s="99"/>
      <c r="F1183" s="99"/>
      <c r="G1183" s="99"/>
      <c r="H1183" s="34">
        <f>ESTUDIANTES!E1183</f>
        <v>0</v>
      </c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  <c r="GW1183" s="6"/>
      <c r="GX1183" s="6"/>
      <c r="GY1183" s="6"/>
      <c r="GZ1183" s="6"/>
      <c r="HA1183" s="6"/>
      <c r="HB1183" s="6"/>
      <c r="HC1183" s="6"/>
      <c r="HD1183" s="6"/>
      <c r="HE1183" s="6"/>
      <c r="HF1183" s="6"/>
      <c r="HG1183" s="6"/>
      <c r="HH1183" s="6"/>
      <c r="HI1183" s="6"/>
      <c r="HJ1183" s="6"/>
      <c r="HK1183" s="6"/>
      <c r="HL1183" s="6"/>
      <c r="HM1183" s="6"/>
      <c r="HN1183" s="6"/>
      <c r="HO1183" s="6"/>
      <c r="HP1183" s="6"/>
      <c r="HQ1183" s="6"/>
      <c r="HR1183" s="6"/>
      <c r="HS1183" s="6"/>
      <c r="HT1183" s="6"/>
      <c r="HU1183" s="6"/>
      <c r="HV1183" s="6"/>
      <c r="HW1183" s="6"/>
      <c r="HX1183" s="6"/>
      <c r="HY1183" s="6"/>
      <c r="HZ1183" s="6"/>
      <c r="IA1183" s="6"/>
      <c r="IB1183" s="6"/>
      <c r="IC1183" s="6"/>
      <c r="ID1183" s="6"/>
      <c r="IE1183" s="6"/>
      <c r="IF1183" s="6"/>
      <c r="IG1183" s="6"/>
      <c r="IH1183" s="6"/>
      <c r="II1183" s="6"/>
      <c r="IJ1183" s="6"/>
      <c r="IK1183" s="6"/>
      <c r="IL1183" s="6"/>
      <c r="IM1183" s="6"/>
      <c r="IN1183" s="6"/>
      <c r="IO1183" s="6"/>
      <c r="IP1183" s="6"/>
      <c r="IQ1183" s="6"/>
      <c r="IR1183" s="6"/>
      <c r="IS1183" s="6"/>
      <c r="IT1183" s="6"/>
      <c r="IU1183" s="6"/>
      <c r="IV1183" s="6"/>
      <c r="IW1183" s="6"/>
      <c r="IX1183" s="6"/>
      <c r="IY1183" s="6"/>
      <c r="IZ1183" s="6"/>
    </row>
    <row r="1184" spans="1:260" s="5" customFormat="1" x14ac:dyDescent="0.35">
      <c r="A1184" s="32">
        <v>1180</v>
      </c>
      <c r="B1184" s="33">
        <f>ESTUDIANTES!B1184</f>
        <v>0</v>
      </c>
      <c r="C1184" s="33">
        <f>ESTUDIANTES!C1184</f>
        <v>0</v>
      </c>
      <c r="D1184" s="99">
        <f>ESTUDIANTES!D1184</f>
        <v>0</v>
      </c>
      <c r="E1184" s="99"/>
      <c r="F1184" s="99"/>
      <c r="G1184" s="99"/>
      <c r="H1184" s="34">
        <f>ESTUDIANTES!E1184</f>
        <v>0</v>
      </c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  <c r="FS1184" s="6"/>
      <c r="FT1184" s="6"/>
      <c r="FU1184" s="6"/>
      <c r="FV1184" s="6"/>
      <c r="FW1184" s="6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  <c r="GP1184" s="6"/>
      <c r="GQ1184" s="6"/>
      <c r="GR1184" s="6"/>
      <c r="GS1184" s="6"/>
      <c r="GT1184" s="6"/>
      <c r="GU1184" s="6"/>
      <c r="GV1184" s="6"/>
      <c r="GW1184" s="6"/>
      <c r="GX1184" s="6"/>
      <c r="GY1184" s="6"/>
      <c r="GZ1184" s="6"/>
      <c r="HA1184" s="6"/>
      <c r="HB1184" s="6"/>
      <c r="HC1184" s="6"/>
      <c r="HD1184" s="6"/>
      <c r="HE1184" s="6"/>
      <c r="HF1184" s="6"/>
      <c r="HG1184" s="6"/>
      <c r="HH1184" s="6"/>
      <c r="HI1184" s="6"/>
      <c r="HJ1184" s="6"/>
      <c r="HK1184" s="6"/>
      <c r="HL1184" s="6"/>
      <c r="HM1184" s="6"/>
      <c r="HN1184" s="6"/>
      <c r="HO1184" s="6"/>
      <c r="HP1184" s="6"/>
      <c r="HQ1184" s="6"/>
      <c r="HR1184" s="6"/>
      <c r="HS1184" s="6"/>
      <c r="HT1184" s="6"/>
      <c r="HU1184" s="6"/>
      <c r="HV1184" s="6"/>
      <c r="HW1184" s="6"/>
      <c r="HX1184" s="6"/>
      <c r="HY1184" s="6"/>
      <c r="HZ1184" s="6"/>
      <c r="IA1184" s="6"/>
      <c r="IB1184" s="6"/>
      <c r="IC1184" s="6"/>
      <c r="ID1184" s="6"/>
      <c r="IE1184" s="6"/>
      <c r="IF1184" s="6"/>
      <c r="IG1184" s="6"/>
      <c r="IH1184" s="6"/>
      <c r="II1184" s="6"/>
      <c r="IJ1184" s="6"/>
      <c r="IK1184" s="6"/>
      <c r="IL1184" s="6"/>
      <c r="IM1184" s="6"/>
      <c r="IN1184" s="6"/>
      <c r="IO1184" s="6"/>
      <c r="IP1184" s="6"/>
      <c r="IQ1184" s="6"/>
      <c r="IR1184" s="6"/>
      <c r="IS1184" s="6"/>
      <c r="IT1184" s="6"/>
      <c r="IU1184" s="6"/>
      <c r="IV1184" s="6"/>
      <c r="IW1184" s="6"/>
      <c r="IX1184" s="6"/>
      <c r="IY1184" s="6"/>
      <c r="IZ1184" s="6"/>
    </row>
    <row r="1185" spans="1:260" s="5" customFormat="1" x14ac:dyDescent="0.35">
      <c r="A1185" s="32">
        <v>1181</v>
      </c>
      <c r="B1185" s="33">
        <f>ESTUDIANTES!B1185</f>
        <v>0</v>
      </c>
      <c r="C1185" s="33">
        <f>ESTUDIANTES!C1185</f>
        <v>0</v>
      </c>
      <c r="D1185" s="99">
        <f>ESTUDIANTES!D1185</f>
        <v>0</v>
      </c>
      <c r="E1185" s="99"/>
      <c r="F1185" s="99"/>
      <c r="G1185" s="99"/>
      <c r="H1185" s="34">
        <f>ESTUDIANTES!E1185</f>
        <v>0</v>
      </c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  <c r="FS1185" s="6"/>
      <c r="FT1185" s="6"/>
      <c r="FU1185" s="6"/>
      <c r="FV1185" s="6"/>
      <c r="FW1185" s="6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  <c r="GP1185" s="6"/>
      <c r="GQ1185" s="6"/>
      <c r="GR1185" s="6"/>
      <c r="GS1185" s="6"/>
      <c r="GT1185" s="6"/>
      <c r="GU1185" s="6"/>
      <c r="GV1185" s="6"/>
      <c r="GW1185" s="6"/>
      <c r="GX1185" s="6"/>
      <c r="GY1185" s="6"/>
      <c r="GZ1185" s="6"/>
      <c r="HA1185" s="6"/>
      <c r="HB1185" s="6"/>
      <c r="HC1185" s="6"/>
      <c r="HD1185" s="6"/>
      <c r="HE1185" s="6"/>
      <c r="HF1185" s="6"/>
      <c r="HG1185" s="6"/>
      <c r="HH1185" s="6"/>
      <c r="HI1185" s="6"/>
      <c r="HJ1185" s="6"/>
      <c r="HK1185" s="6"/>
      <c r="HL1185" s="6"/>
      <c r="HM1185" s="6"/>
      <c r="HN1185" s="6"/>
      <c r="HO1185" s="6"/>
      <c r="HP1185" s="6"/>
      <c r="HQ1185" s="6"/>
      <c r="HR1185" s="6"/>
      <c r="HS1185" s="6"/>
      <c r="HT1185" s="6"/>
      <c r="HU1185" s="6"/>
      <c r="HV1185" s="6"/>
      <c r="HW1185" s="6"/>
      <c r="HX1185" s="6"/>
      <c r="HY1185" s="6"/>
      <c r="HZ1185" s="6"/>
      <c r="IA1185" s="6"/>
      <c r="IB1185" s="6"/>
      <c r="IC1185" s="6"/>
      <c r="ID1185" s="6"/>
      <c r="IE1185" s="6"/>
      <c r="IF1185" s="6"/>
      <c r="IG1185" s="6"/>
      <c r="IH1185" s="6"/>
      <c r="II1185" s="6"/>
      <c r="IJ1185" s="6"/>
      <c r="IK1185" s="6"/>
      <c r="IL1185" s="6"/>
      <c r="IM1185" s="6"/>
      <c r="IN1185" s="6"/>
      <c r="IO1185" s="6"/>
      <c r="IP1185" s="6"/>
      <c r="IQ1185" s="6"/>
      <c r="IR1185" s="6"/>
      <c r="IS1185" s="6"/>
      <c r="IT1185" s="6"/>
      <c r="IU1185" s="6"/>
      <c r="IV1185" s="6"/>
      <c r="IW1185" s="6"/>
      <c r="IX1185" s="6"/>
      <c r="IY1185" s="6"/>
      <c r="IZ1185" s="6"/>
    </row>
    <row r="1186" spans="1:260" s="5" customFormat="1" x14ac:dyDescent="0.35">
      <c r="A1186" s="32">
        <v>1182</v>
      </c>
      <c r="B1186" s="33">
        <f>ESTUDIANTES!B1186</f>
        <v>0</v>
      </c>
      <c r="C1186" s="33">
        <f>ESTUDIANTES!C1186</f>
        <v>0</v>
      </c>
      <c r="D1186" s="99">
        <f>ESTUDIANTES!D1186</f>
        <v>0</v>
      </c>
      <c r="E1186" s="99"/>
      <c r="F1186" s="99"/>
      <c r="G1186" s="99"/>
      <c r="H1186" s="34">
        <f>ESTUDIANTES!E1186</f>
        <v>0</v>
      </c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  <c r="FS1186" s="6"/>
      <c r="FT1186" s="6"/>
      <c r="FU1186" s="6"/>
      <c r="FV1186" s="6"/>
      <c r="FW1186" s="6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  <c r="GP1186" s="6"/>
      <c r="GQ1186" s="6"/>
      <c r="GR1186" s="6"/>
      <c r="GS1186" s="6"/>
      <c r="GT1186" s="6"/>
      <c r="GU1186" s="6"/>
      <c r="GV1186" s="6"/>
      <c r="GW1186" s="6"/>
      <c r="GX1186" s="6"/>
      <c r="GY1186" s="6"/>
      <c r="GZ1186" s="6"/>
      <c r="HA1186" s="6"/>
      <c r="HB1186" s="6"/>
      <c r="HC1186" s="6"/>
      <c r="HD1186" s="6"/>
      <c r="HE1186" s="6"/>
      <c r="HF1186" s="6"/>
      <c r="HG1186" s="6"/>
      <c r="HH1186" s="6"/>
      <c r="HI1186" s="6"/>
      <c r="HJ1186" s="6"/>
      <c r="HK1186" s="6"/>
      <c r="HL1186" s="6"/>
      <c r="HM1186" s="6"/>
      <c r="HN1186" s="6"/>
      <c r="HO1186" s="6"/>
      <c r="HP1186" s="6"/>
      <c r="HQ1186" s="6"/>
      <c r="HR1186" s="6"/>
      <c r="HS1186" s="6"/>
      <c r="HT1186" s="6"/>
      <c r="HU1186" s="6"/>
      <c r="HV1186" s="6"/>
      <c r="HW1186" s="6"/>
      <c r="HX1186" s="6"/>
      <c r="HY1186" s="6"/>
      <c r="HZ1186" s="6"/>
      <c r="IA1186" s="6"/>
      <c r="IB1186" s="6"/>
      <c r="IC1186" s="6"/>
      <c r="ID1186" s="6"/>
      <c r="IE1186" s="6"/>
      <c r="IF1186" s="6"/>
      <c r="IG1186" s="6"/>
      <c r="IH1186" s="6"/>
      <c r="II1186" s="6"/>
      <c r="IJ1186" s="6"/>
      <c r="IK1186" s="6"/>
      <c r="IL1186" s="6"/>
      <c r="IM1186" s="6"/>
      <c r="IN1186" s="6"/>
      <c r="IO1186" s="6"/>
      <c r="IP1186" s="6"/>
      <c r="IQ1186" s="6"/>
      <c r="IR1186" s="6"/>
      <c r="IS1186" s="6"/>
      <c r="IT1186" s="6"/>
      <c r="IU1186" s="6"/>
      <c r="IV1186" s="6"/>
      <c r="IW1186" s="6"/>
      <c r="IX1186" s="6"/>
      <c r="IY1186" s="6"/>
      <c r="IZ1186" s="6"/>
    </row>
    <row r="1187" spans="1:260" s="5" customFormat="1" x14ac:dyDescent="0.35">
      <c r="A1187" s="32">
        <v>1183</v>
      </c>
      <c r="B1187" s="33">
        <f>ESTUDIANTES!B1187</f>
        <v>0</v>
      </c>
      <c r="C1187" s="33">
        <f>ESTUDIANTES!C1187</f>
        <v>0</v>
      </c>
      <c r="D1187" s="99">
        <f>ESTUDIANTES!D1187</f>
        <v>0</v>
      </c>
      <c r="E1187" s="99"/>
      <c r="F1187" s="99"/>
      <c r="G1187" s="99"/>
      <c r="H1187" s="34">
        <f>ESTUDIANTES!E1187</f>
        <v>0</v>
      </c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  <c r="FS1187" s="6"/>
      <c r="FT1187" s="6"/>
      <c r="FU1187" s="6"/>
      <c r="FV1187" s="6"/>
      <c r="FW1187" s="6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  <c r="GP1187" s="6"/>
      <c r="GQ1187" s="6"/>
      <c r="GR1187" s="6"/>
      <c r="GS1187" s="6"/>
      <c r="GT1187" s="6"/>
      <c r="GU1187" s="6"/>
      <c r="GV1187" s="6"/>
      <c r="GW1187" s="6"/>
      <c r="GX1187" s="6"/>
      <c r="GY1187" s="6"/>
      <c r="GZ1187" s="6"/>
      <c r="HA1187" s="6"/>
      <c r="HB1187" s="6"/>
      <c r="HC1187" s="6"/>
      <c r="HD1187" s="6"/>
      <c r="HE1187" s="6"/>
      <c r="HF1187" s="6"/>
      <c r="HG1187" s="6"/>
      <c r="HH1187" s="6"/>
      <c r="HI1187" s="6"/>
      <c r="HJ1187" s="6"/>
      <c r="HK1187" s="6"/>
      <c r="HL1187" s="6"/>
      <c r="HM1187" s="6"/>
      <c r="HN1187" s="6"/>
      <c r="HO1187" s="6"/>
      <c r="HP1187" s="6"/>
      <c r="HQ1187" s="6"/>
      <c r="HR1187" s="6"/>
      <c r="HS1187" s="6"/>
      <c r="HT1187" s="6"/>
      <c r="HU1187" s="6"/>
      <c r="HV1187" s="6"/>
      <c r="HW1187" s="6"/>
      <c r="HX1187" s="6"/>
      <c r="HY1187" s="6"/>
      <c r="HZ1187" s="6"/>
      <c r="IA1187" s="6"/>
      <c r="IB1187" s="6"/>
      <c r="IC1187" s="6"/>
      <c r="ID1187" s="6"/>
      <c r="IE1187" s="6"/>
      <c r="IF1187" s="6"/>
      <c r="IG1187" s="6"/>
      <c r="IH1187" s="6"/>
      <c r="II1187" s="6"/>
      <c r="IJ1187" s="6"/>
      <c r="IK1187" s="6"/>
      <c r="IL1187" s="6"/>
      <c r="IM1187" s="6"/>
      <c r="IN1187" s="6"/>
      <c r="IO1187" s="6"/>
      <c r="IP1187" s="6"/>
      <c r="IQ1187" s="6"/>
      <c r="IR1187" s="6"/>
      <c r="IS1187" s="6"/>
      <c r="IT1187" s="6"/>
      <c r="IU1187" s="6"/>
      <c r="IV1187" s="6"/>
      <c r="IW1187" s="6"/>
      <c r="IX1187" s="6"/>
      <c r="IY1187" s="6"/>
      <c r="IZ1187" s="6"/>
    </row>
    <row r="1188" spans="1:260" s="5" customFormat="1" x14ac:dyDescent="0.35">
      <c r="A1188" s="32">
        <v>1184</v>
      </c>
      <c r="B1188" s="33">
        <f>ESTUDIANTES!B1188</f>
        <v>0</v>
      </c>
      <c r="C1188" s="33">
        <f>ESTUDIANTES!C1188</f>
        <v>0</v>
      </c>
      <c r="D1188" s="99">
        <f>ESTUDIANTES!D1188</f>
        <v>0</v>
      </c>
      <c r="E1188" s="99"/>
      <c r="F1188" s="99"/>
      <c r="G1188" s="99"/>
      <c r="H1188" s="34">
        <f>ESTUDIANTES!E1188</f>
        <v>0</v>
      </c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  <c r="GW1188" s="6"/>
      <c r="GX1188" s="6"/>
      <c r="GY1188" s="6"/>
      <c r="GZ1188" s="6"/>
      <c r="HA1188" s="6"/>
      <c r="HB1188" s="6"/>
      <c r="HC1188" s="6"/>
      <c r="HD1188" s="6"/>
      <c r="HE1188" s="6"/>
      <c r="HF1188" s="6"/>
      <c r="HG1188" s="6"/>
      <c r="HH1188" s="6"/>
      <c r="HI1188" s="6"/>
      <c r="HJ1188" s="6"/>
      <c r="HK1188" s="6"/>
      <c r="HL1188" s="6"/>
      <c r="HM1188" s="6"/>
      <c r="HN1188" s="6"/>
      <c r="HO1188" s="6"/>
      <c r="HP1188" s="6"/>
      <c r="HQ1188" s="6"/>
      <c r="HR1188" s="6"/>
      <c r="HS1188" s="6"/>
      <c r="HT1188" s="6"/>
      <c r="HU1188" s="6"/>
      <c r="HV1188" s="6"/>
      <c r="HW1188" s="6"/>
      <c r="HX1188" s="6"/>
      <c r="HY1188" s="6"/>
      <c r="HZ1188" s="6"/>
      <c r="IA1188" s="6"/>
      <c r="IB1188" s="6"/>
      <c r="IC1188" s="6"/>
      <c r="ID1188" s="6"/>
      <c r="IE1188" s="6"/>
      <c r="IF1188" s="6"/>
      <c r="IG1188" s="6"/>
      <c r="IH1188" s="6"/>
      <c r="II1188" s="6"/>
      <c r="IJ1188" s="6"/>
      <c r="IK1188" s="6"/>
      <c r="IL1188" s="6"/>
      <c r="IM1188" s="6"/>
      <c r="IN1188" s="6"/>
      <c r="IO1188" s="6"/>
      <c r="IP1188" s="6"/>
      <c r="IQ1188" s="6"/>
      <c r="IR1188" s="6"/>
      <c r="IS1188" s="6"/>
      <c r="IT1188" s="6"/>
      <c r="IU1188" s="6"/>
      <c r="IV1188" s="6"/>
      <c r="IW1188" s="6"/>
      <c r="IX1188" s="6"/>
      <c r="IY1188" s="6"/>
      <c r="IZ1188" s="6"/>
    </row>
    <row r="1189" spans="1:260" s="5" customFormat="1" x14ac:dyDescent="0.35">
      <c r="A1189" s="32">
        <v>1185</v>
      </c>
      <c r="B1189" s="33">
        <f>ESTUDIANTES!B1189</f>
        <v>0</v>
      </c>
      <c r="C1189" s="33">
        <f>ESTUDIANTES!C1189</f>
        <v>0</v>
      </c>
      <c r="D1189" s="99">
        <f>ESTUDIANTES!D1189</f>
        <v>0</v>
      </c>
      <c r="E1189" s="99"/>
      <c r="F1189" s="99"/>
      <c r="G1189" s="99"/>
      <c r="H1189" s="34">
        <f>ESTUDIANTES!E1189</f>
        <v>0</v>
      </c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  <c r="FS1189" s="6"/>
      <c r="FT1189" s="6"/>
      <c r="FU1189" s="6"/>
      <c r="FV1189" s="6"/>
      <c r="FW1189" s="6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  <c r="GP1189" s="6"/>
      <c r="GQ1189" s="6"/>
      <c r="GR1189" s="6"/>
      <c r="GS1189" s="6"/>
      <c r="GT1189" s="6"/>
      <c r="GU1189" s="6"/>
      <c r="GV1189" s="6"/>
      <c r="GW1189" s="6"/>
      <c r="GX1189" s="6"/>
      <c r="GY1189" s="6"/>
      <c r="GZ1189" s="6"/>
      <c r="HA1189" s="6"/>
      <c r="HB1189" s="6"/>
      <c r="HC1189" s="6"/>
      <c r="HD1189" s="6"/>
      <c r="HE1189" s="6"/>
      <c r="HF1189" s="6"/>
      <c r="HG1189" s="6"/>
      <c r="HH1189" s="6"/>
      <c r="HI1189" s="6"/>
      <c r="HJ1189" s="6"/>
      <c r="HK1189" s="6"/>
      <c r="HL1189" s="6"/>
      <c r="HM1189" s="6"/>
      <c r="HN1189" s="6"/>
      <c r="HO1189" s="6"/>
      <c r="HP1189" s="6"/>
      <c r="HQ1189" s="6"/>
      <c r="HR1189" s="6"/>
      <c r="HS1189" s="6"/>
      <c r="HT1189" s="6"/>
      <c r="HU1189" s="6"/>
      <c r="HV1189" s="6"/>
      <c r="HW1189" s="6"/>
      <c r="HX1189" s="6"/>
      <c r="HY1189" s="6"/>
      <c r="HZ1189" s="6"/>
      <c r="IA1189" s="6"/>
      <c r="IB1189" s="6"/>
      <c r="IC1189" s="6"/>
      <c r="ID1189" s="6"/>
      <c r="IE1189" s="6"/>
      <c r="IF1189" s="6"/>
      <c r="IG1189" s="6"/>
      <c r="IH1189" s="6"/>
      <c r="II1189" s="6"/>
      <c r="IJ1189" s="6"/>
      <c r="IK1189" s="6"/>
      <c r="IL1189" s="6"/>
      <c r="IM1189" s="6"/>
      <c r="IN1189" s="6"/>
      <c r="IO1189" s="6"/>
      <c r="IP1189" s="6"/>
      <c r="IQ1189" s="6"/>
      <c r="IR1189" s="6"/>
      <c r="IS1189" s="6"/>
      <c r="IT1189" s="6"/>
      <c r="IU1189" s="6"/>
      <c r="IV1189" s="6"/>
      <c r="IW1189" s="6"/>
      <c r="IX1189" s="6"/>
      <c r="IY1189" s="6"/>
      <c r="IZ1189" s="6"/>
    </row>
    <row r="1190" spans="1:260" s="5" customFormat="1" x14ac:dyDescent="0.35">
      <c r="A1190" s="32">
        <v>1186</v>
      </c>
      <c r="B1190" s="33">
        <f>ESTUDIANTES!B1190</f>
        <v>0</v>
      </c>
      <c r="C1190" s="33">
        <f>ESTUDIANTES!C1190</f>
        <v>0</v>
      </c>
      <c r="D1190" s="99">
        <f>ESTUDIANTES!D1190</f>
        <v>0</v>
      </c>
      <c r="E1190" s="99"/>
      <c r="F1190" s="99"/>
      <c r="G1190" s="99"/>
      <c r="H1190" s="34">
        <f>ESTUDIANTES!E1190</f>
        <v>0</v>
      </c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  <c r="FS1190" s="6"/>
      <c r="FT1190" s="6"/>
      <c r="FU1190" s="6"/>
      <c r="FV1190" s="6"/>
      <c r="FW1190" s="6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  <c r="GP1190" s="6"/>
      <c r="GQ1190" s="6"/>
      <c r="GR1190" s="6"/>
      <c r="GS1190" s="6"/>
      <c r="GT1190" s="6"/>
      <c r="GU1190" s="6"/>
      <c r="GV1190" s="6"/>
      <c r="GW1190" s="6"/>
      <c r="GX1190" s="6"/>
      <c r="GY1190" s="6"/>
      <c r="GZ1190" s="6"/>
      <c r="HA1190" s="6"/>
      <c r="HB1190" s="6"/>
      <c r="HC1190" s="6"/>
      <c r="HD1190" s="6"/>
      <c r="HE1190" s="6"/>
      <c r="HF1190" s="6"/>
      <c r="HG1190" s="6"/>
      <c r="HH1190" s="6"/>
      <c r="HI1190" s="6"/>
      <c r="HJ1190" s="6"/>
      <c r="HK1190" s="6"/>
      <c r="HL1190" s="6"/>
      <c r="HM1190" s="6"/>
      <c r="HN1190" s="6"/>
      <c r="HO1190" s="6"/>
      <c r="HP1190" s="6"/>
      <c r="HQ1190" s="6"/>
      <c r="HR1190" s="6"/>
      <c r="HS1190" s="6"/>
      <c r="HT1190" s="6"/>
      <c r="HU1190" s="6"/>
      <c r="HV1190" s="6"/>
      <c r="HW1190" s="6"/>
      <c r="HX1190" s="6"/>
      <c r="HY1190" s="6"/>
      <c r="HZ1190" s="6"/>
      <c r="IA1190" s="6"/>
      <c r="IB1190" s="6"/>
      <c r="IC1190" s="6"/>
      <c r="ID1190" s="6"/>
      <c r="IE1190" s="6"/>
      <c r="IF1190" s="6"/>
      <c r="IG1190" s="6"/>
      <c r="IH1190" s="6"/>
      <c r="II1190" s="6"/>
      <c r="IJ1190" s="6"/>
      <c r="IK1190" s="6"/>
      <c r="IL1190" s="6"/>
      <c r="IM1190" s="6"/>
      <c r="IN1190" s="6"/>
      <c r="IO1190" s="6"/>
      <c r="IP1190" s="6"/>
      <c r="IQ1190" s="6"/>
      <c r="IR1190" s="6"/>
      <c r="IS1190" s="6"/>
      <c r="IT1190" s="6"/>
      <c r="IU1190" s="6"/>
      <c r="IV1190" s="6"/>
      <c r="IW1190" s="6"/>
      <c r="IX1190" s="6"/>
      <c r="IY1190" s="6"/>
      <c r="IZ1190" s="6"/>
    </row>
    <row r="1191" spans="1:260" s="5" customFormat="1" x14ac:dyDescent="0.35">
      <c r="A1191" s="32">
        <v>1187</v>
      </c>
      <c r="B1191" s="33">
        <f>ESTUDIANTES!B1191</f>
        <v>0</v>
      </c>
      <c r="C1191" s="33">
        <f>ESTUDIANTES!C1191</f>
        <v>0</v>
      </c>
      <c r="D1191" s="99">
        <f>ESTUDIANTES!D1191</f>
        <v>0</v>
      </c>
      <c r="E1191" s="99"/>
      <c r="F1191" s="99"/>
      <c r="G1191" s="99"/>
      <c r="H1191" s="34">
        <f>ESTUDIANTES!E1191</f>
        <v>0</v>
      </c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  <c r="GW1191" s="6"/>
      <c r="GX1191" s="6"/>
      <c r="GY1191" s="6"/>
      <c r="GZ1191" s="6"/>
      <c r="HA1191" s="6"/>
      <c r="HB1191" s="6"/>
      <c r="HC1191" s="6"/>
      <c r="HD1191" s="6"/>
      <c r="HE1191" s="6"/>
      <c r="HF1191" s="6"/>
      <c r="HG1191" s="6"/>
      <c r="HH1191" s="6"/>
      <c r="HI1191" s="6"/>
      <c r="HJ1191" s="6"/>
      <c r="HK1191" s="6"/>
      <c r="HL1191" s="6"/>
      <c r="HM1191" s="6"/>
      <c r="HN1191" s="6"/>
      <c r="HO1191" s="6"/>
      <c r="HP1191" s="6"/>
      <c r="HQ1191" s="6"/>
      <c r="HR1191" s="6"/>
      <c r="HS1191" s="6"/>
      <c r="HT1191" s="6"/>
      <c r="HU1191" s="6"/>
      <c r="HV1191" s="6"/>
      <c r="HW1191" s="6"/>
      <c r="HX1191" s="6"/>
      <c r="HY1191" s="6"/>
      <c r="HZ1191" s="6"/>
      <c r="IA1191" s="6"/>
      <c r="IB1191" s="6"/>
      <c r="IC1191" s="6"/>
      <c r="ID1191" s="6"/>
      <c r="IE1191" s="6"/>
      <c r="IF1191" s="6"/>
      <c r="IG1191" s="6"/>
      <c r="IH1191" s="6"/>
      <c r="II1191" s="6"/>
      <c r="IJ1191" s="6"/>
      <c r="IK1191" s="6"/>
      <c r="IL1191" s="6"/>
      <c r="IM1191" s="6"/>
      <c r="IN1191" s="6"/>
      <c r="IO1191" s="6"/>
      <c r="IP1191" s="6"/>
      <c r="IQ1191" s="6"/>
      <c r="IR1191" s="6"/>
      <c r="IS1191" s="6"/>
      <c r="IT1191" s="6"/>
      <c r="IU1191" s="6"/>
      <c r="IV1191" s="6"/>
      <c r="IW1191" s="6"/>
      <c r="IX1191" s="6"/>
      <c r="IY1191" s="6"/>
      <c r="IZ1191" s="6"/>
    </row>
    <row r="1192" spans="1:260" s="5" customFormat="1" x14ac:dyDescent="0.35">
      <c r="A1192" s="32">
        <v>1188</v>
      </c>
      <c r="B1192" s="33">
        <f>ESTUDIANTES!B1192</f>
        <v>0</v>
      </c>
      <c r="C1192" s="33">
        <f>ESTUDIANTES!C1192</f>
        <v>0</v>
      </c>
      <c r="D1192" s="99">
        <f>ESTUDIANTES!D1192</f>
        <v>0</v>
      </c>
      <c r="E1192" s="99"/>
      <c r="F1192" s="99"/>
      <c r="G1192" s="99"/>
      <c r="H1192" s="34">
        <f>ESTUDIANTES!E1192</f>
        <v>0</v>
      </c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6"/>
      <c r="GQ1192" s="6"/>
      <c r="GR1192" s="6"/>
      <c r="GS1192" s="6"/>
      <c r="GT1192" s="6"/>
      <c r="GU1192" s="6"/>
      <c r="GV1192" s="6"/>
      <c r="GW1192" s="6"/>
      <c r="GX1192" s="6"/>
      <c r="GY1192" s="6"/>
      <c r="GZ1192" s="6"/>
      <c r="HA1192" s="6"/>
      <c r="HB1192" s="6"/>
      <c r="HC1192" s="6"/>
      <c r="HD1192" s="6"/>
      <c r="HE1192" s="6"/>
      <c r="HF1192" s="6"/>
      <c r="HG1192" s="6"/>
      <c r="HH1192" s="6"/>
      <c r="HI1192" s="6"/>
      <c r="HJ1192" s="6"/>
      <c r="HK1192" s="6"/>
      <c r="HL1192" s="6"/>
      <c r="HM1192" s="6"/>
      <c r="HN1192" s="6"/>
      <c r="HO1192" s="6"/>
      <c r="HP1192" s="6"/>
      <c r="HQ1192" s="6"/>
      <c r="HR1192" s="6"/>
      <c r="HS1192" s="6"/>
      <c r="HT1192" s="6"/>
      <c r="HU1192" s="6"/>
      <c r="HV1192" s="6"/>
      <c r="HW1192" s="6"/>
      <c r="HX1192" s="6"/>
      <c r="HY1192" s="6"/>
      <c r="HZ1192" s="6"/>
      <c r="IA1192" s="6"/>
      <c r="IB1192" s="6"/>
      <c r="IC1192" s="6"/>
      <c r="ID1192" s="6"/>
      <c r="IE1192" s="6"/>
      <c r="IF1192" s="6"/>
      <c r="IG1192" s="6"/>
      <c r="IH1192" s="6"/>
      <c r="II1192" s="6"/>
      <c r="IJ1192" s="6"/>
      <c r="IK1192" s="6"/>
      <c r="IL1192" s="6"/>
      <c r="IM1192" s="6"/>
      <c r="IN1192" s="6"/>
      <c r="IO1192" s="6"/>
      <c r="IP1192" s="6"/>
      <c r="IQ1192" s="6"/>
      <c r="IR1192" s="6"/>
      <c r="IS1192" s="6"/>
      <c r="IT1192" s="6"/>
      <c r="IU1192" s="6"/>
      <c r="IV1192" s="6"/>
      <c r="IW1192" s="6"/>
      <c r="IX1192" s="6"/>
      <c r="IY1192" s="6"/>
      <c r="IZ1192" s="6"/>
    </row>
    <row r="1193" spans="1:260" s="5" customFormat="1" x14ac:dyDescent="0.35">
      <c r="A1193" s="32">
        <v>1189</v>
      </c>
      <c r="B1193" s="33">
        <f>ESTUDIANTES!B1193</f>
        <v>0</v>
      </c>
      <c r="C1193" s="33">
        <f>ESTUDIANTES!C1193</f>
        <v>0</v>
      </c>
      <c r="D1193" s="99">
        <f>ESTUDIANTES!D1193</f>
        <v>0</v>
      </c>
      <c r="E1193" s="99"/>
      <c r="F1193" s="99"/>
      <c r="G1193" s="99"/>
      <c r="H1193" s="34">
        <f>ESTUDIANTES!E1193</f>
        <v>0</v>
      </c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  <c r="GW1193" s="6"/>
      <c r="GX1193" s="6"/>
      <c r="GY1193" s="6"/>
      <c r="GZ1193" s="6"/>
      <c r="HA1193" s="6"/>
      <c r="HB1193" s="6"/>
      <c r="HC1193" s="6"/>
      <c r="HD1193" s="6"/>
      <c r="HE1193" s="6"/>
      <c r="HF1193" s="6"/>
      <c r="HG1193" s="6"/>
      <c r="HH1193" s="6"/>
      <c r="HI1193" s="6"/>
      <c r="HJ1193" s="6"/>
      <c r="HK1193" s="6"/>
      <c r="HL1193" s="6"/>
      <c r="HM1193" s="6"/>
      <c r="HN1193" s="6"/>
      <c r="HO1193" s="6"/>
      <c r="HP1193" s="6"/>
      <c r="HQ1193" s="6"/>
      <c r="HR1193" s="6"/>
      <c r="HS1193" s="6"/>
      <c r="HT1193" s="6"/>
      <c r="HU1193" s="6"/>
      <c r="HV1193" s="6"/>
      <c r="HW1193" s="6"/>
      <c r="HX1193" s="6"/>
      <c r="HY1193" s="6"/>
      <c r="HZ1193" s="6"/>
      <c r="IA1193" s="6"/>
      <c r="IB1193" s="6"/>
      <c r="IC1193" s="6"/>
      <c r="ID1193" s="6"/>
      <c r="IE1193" s="6"/>
      <c r="IF1193" s="6"/>
      <c r="IG1193" s="6"/>
      <c r="IH1193" s="6"/>
      <c r="II1193" s="6"/>
      <c r="IJ1193" s="6"/>
      <c r="IK1193" s="6"/>
      <c r="IL1193" s="6"/>
      <c r="IM1193" s="6"/>
      <c r="IN1193" s="6"/>
      <c r="IO1193" s="6"/>
      <c r="IP1193" s="6"/>
      <c r="IQ1193" s="6"/>
      <c r="IR1193" s="6"/>
      <c r="IS1193" s="6"/>
      <c r="IT1193" s="6"/>
      <c r="IU1193" s="6"/>
      <c r="IV1193" s="6"/>
      <c r="IW1193" s="6"/>
      <c r="IX1193" s="6"/>
      <c r="IY1193" s="6"/>
      <c r="IZ1193" s="6"/>
    </row>
    <row r="1194" spans="1:260" s="5" customFormat="1" x14ac:dyDescent="0.35">
      <c r="A1194" s="32">
        <v>1190</v>
      </c>
      <c r="B1194" s="33">
        <f>ESTUDIANTES!B1194</f>
        <v>0</v>
      </c>
      <c r="C1194" s="33">
        <f>ESTUDIANTES!C1194</f>
        <v>0</v>
      </c>
      <c r="D1194" s="99">
        <f>ESTUDIANTES!D1194</f>
        <v>0</v>
      </c>
      <c r="E1194" s="99"/>
      <c r="F1194" s="99"/>
      <c r="G1194" s="99"/>
      <c r="H1194" s="34">
        <f>ESTUDIANTES!E1194</f>
        <v>0</v>
      </c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  <c r="GW1194" s="6"/>
      <c r="GX1194" s="6"/>
      <c r="GY1194" s="6"/>
      <c r="GZ1194" s="6"/>
      <c r="HA1194" s="6"/>
      <c r="HB1194" s="6"/>
      <c r="HC1194" s="6"/>
      <c r="HD1194" s="6"/>
      <c r="HE1194" s="6"/>
      <c r="HF1194" s="6"/>
      <c r="HG1194" s="6"/>
      <c r="HH1194" s="6"/>
      <c r="HI1194" s="6"/>
      <c r="HJ1194" s="6"/>
      <c r="HK1194" s="6"/>
      <c r="HL1194" s="6"/>
      <c r="HM1194" s="6"/>
      <c r="HN1194" s="6"/>
      <c r="HO1194" s="6"/>
      <c r="HP1194" s="6"/>
      <c r="HQ1194" s="6"/>
      <c r="HR1194" s="6"/>
      <c r="HS1194" s="6"/>
      <c r="HT1194" s="6"/>
      <c r="HU1194" s="6"/>
      <c r="HV1194" s="6"/>
      <c r="HW1194" s="6"/>
      <c r="HX1194" s="6"/>
      <c r="HY1194" s="6"/>
      <c r="HZ1194" s="6"/>
      <c r="IA1194" s="6"/>
      <c r="IB1194" s="6"/>
      <c r="IC1194" s="6"/>
      <c r="ID1194" s="6"/>
      <c r="IE1194" s="6"/>
      <c r="IF1194" s="6"/>
      <c r="IG1194" s="6"/>
      <c r="IH1194" s="6"/>
      <c r="II1194" s="6"/>
      <c r="IJ1194" s="6"/>
      <c r="IK1194" s="6"/>
      <c r="IL1194" s="6"/>
      <c r="IM1194" s="6"/>
      <c r="IN1194" s="6"/>
      <c r="IO1194" s="6"/>
      <c r="IP1194" s="6"/>
      <c r="IQ1194" s="6"/>
      <c r="IR1194" s="6"/>
      <c r="IS1194" s="6"/>
      <c r="IT1194" s="6"/>
      <c r="IU1194" s="6"/>
      <c r="IV1194" s="6"/>
      <c r="IW1194" s="6"/>
      <c r="IX1194" s="6"/>
      <c r="IY1194" s="6"/>
      <c r="IZ1194" s="6"/>
    </row>
    <row r="1195" spans="1:260" s="5" customFormat="1" x14ac:dyDescent="0.35">
      <c r="A1195" s="32">
        <v>1191</v>
      </c>
      <c r="B1195" s="33">
        <f>ESTUDIANTES!B1195</f>
        <v>0</v>
      </c>
      <c r="C1195" s="33">
        <f>ESTUDIANTES!C1195</f>
        <v>0</v>
      </c>
      <c r="D1195" s="99">
        <f>ESTUDIANTES!D1195</f>
        <v>0</v>
      </c>
      <c r="E1195" s="99"/>
      <c r="F1195" s="99"/>
      <c r="G1195" s="99"/>
      <c r="H1195" s="34">
        <f>ESTUDIANTES!E1195</f>
        <v>0</v>
      </c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  <c r="GW1195" s="6"/>
      <c r="GX1195" s="6"/>
      <c r="GY1195" s="6"/>
      <c r="GZ1195" s="6"/>
      <c r="HA1195" s="6"/>
      <c r="HB1195" s="6"/>
      <c r="HC1195" s="6"/>
      <c r="HD1195" s="6"/>
      <c r="HE1195" s="6"/>
      <c r="HF1195" s="6"/>
      <c r="HG1195" s="6"/>
      <c r="HH1195" s="6"/>
      <c r="HI1195" s="6"/>
      <c r="HJ1195" s="6"/>
      <c r="HK1195" s="6"/>
      <c r="HL1195" s="6"/>
      <c r="HM1195" s="6"/>
      <c r="HN1195" s="6"/>
      <c r="HO1195" s="6"/>
      <c r="HP1195" s="6"/>
      <c r="HQ1195" s="6"/>
      <c r="HR1195" s="6"/>
      <c r="HS1195" s="6"/>
      <c r="HT1195" s="6"/>
      <c r="HU1195" s="6"/>
      <c r="HV1195" s="6"/>
      <c r="HW1195" s="6"/>
      <c r="HX1195" s="6"/>
      <c r="HY1195" s="6"/>
      <c r="HZ1195" s="6"/>
      <c r="IA1195" s="6"/>
      <c r="IB1195" s="6"/>
      <c r="IC1195" s="6"/>
      <c r="ID1195" s="6"/>
      <c r="IE1195" s="6"/>
      <c r="IF1195" s="6"/>
      <c r="IG1195" s="6"/>
      <c r="IH1195" s="6"/>
      <c r="II1195" s="6"/>
      <c r="IJ1195" s="6"/>
      <c r="IK1195" s="6"/>
      <c r="IL1195" s="6"/>
      <c r="IM1195" s="6"/>
      <c r="IN1195" s="6"/>
      <c r="IO1195" s="6"/>
      <c r="IP1195" s="6"/>
      <c r="IQ1195" s="6"/>
      <c r="IR1195" s="6"/>
      <c r="IS1195" s="6"/>
      <c r="IT1195" s="6"/>
      <c r="IU1195" s="6"/>
      <c r="IV1195" s="6"/>
      <c r="IW1195" s="6"/>
      <c r="IX1195" s="6"/>
      <c r="IY1195" s="6"/>
      <c r="IZ1195" s="6"/>
    </row>
    <row r="1196" spans="1:260" s="5" customFormat="1" x14ac:dyDescent="0.35">
      <c r="A1196" s="32">
        <v>1192</v>
      </c>
      <c r="B1196" s="33">
        <f>ESTUDIANTES!B1196</f>
        <v>0</v>
      </c>
      <c r="C1196" s="33">
        <f>ESTUDIANTES!C1196</f>
        <v>0</v>
      </c>
      <c r="D1196" s="99">
        <f>ESTUDIANTES!D1196</f>
        <v>0</v>
      </c>
      <c r="E1196" s="99"/>
      <c r="F1196" s="99"/>
      <c r="G1196" s="99"/>
      <c r="H1196" s="34">
        <f>ESTUDIANTES!E1196</f>
        <v>0</v>
      </c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  <c r="GW1196" s="6"/>
      <c r="GX1196" s="6"/>
      <c r="GY1196" s="6"/>
      <c r="GZ1196" s="6"/>
      <c r="HA1196" s="6"/>
      <c r="HB1196" s="6"/>
      <c r="HC1196" s="6"/>
      <c r="HD1196" s="6"/>
      <c r="HE1196" s="6"/>
      <c r="HF1196" s="6"/>
      <c r="HG1196" s="6"/>
      <c r="HH1196" s="6"/>
      <c r="HI1196" s="6"/>
      <c r="HJ1196" s="6"/>
      <c r="HK1196" s="6"/>
      <c r="HL1196" s="6"/>
      <c r="HM1196" s="6"/>
      <c r="HN1196" s="6"/>
      <c r="HO1196" s="6"/>
      <c r="HP1196" s="6"/>
      <c r="HQ1196" s="6"/>
      <c r="HR1196" s="6"/>
      <c r="HS1196" s="6"/>
      <c r="HT1196" s="6"/>
      <c r="HU1196" s="6"/>
      <c r="HV1196" s="6"/>
      <c r="HW1196" s="6"/>
      <c r="HX1196" s="6"/>
      <c r="HY1196" s="6"/>
      <c r="HZ1196" s="6"/>
      <c r="IA1196" s="6"/>
      <c r="IB1196" s="6"/>
      <c r="IC1196" s="6"/>
      <c r="ID1196" s="6"/>
      <c r="IE1196" s="6"/>
      <c r="IF1196" s="6"/>
      <c r="IG1196" s="6"/>
      <c r="IH1196" s="6"/>
      <c r="II1196" s="6"/>
      <c r="IJ1196" s="6"/>
      <c r="IK1196" s="6"/>
      <c r="IL1196" s="6"/>
      <c r="IM1196" s="6"/>
      <c r="IN1196" s="6"/>
      <c r="IO1196" s="6"/>
      <c r="IP1196" s="6"/>
      <c r="IQ1196" s="6"/>
      <c r="IR1196" s="6"/>
      <c r="IS1196" s="6"/>
      <c r="IT1196" s="6"/>
      <c r="IU1196" s="6"/>
      <c r="IV1196" s="6"/>
      <c r="IW1196" s="6"/>
      <c r="IX1196" s="6"/>
      <c r="IY1196" s="6"/>
      <c r="IZ1196" s="6"/>
    </row>
    <row r="1197" spans="1:260" s="5" customFormat="1" x14ac:dyDescent="0.35">
      <c r="A1197" s="32">
        <v>1193</v>
      </c>
      <c r="B1197" s="33">
        <f>ESTUDIANTES!B1197</f>
        <v>0</v>
      </c>
      <c r="C1197" s="33">
        <f>ESTUDIANTES!C1197</f>
        <v>0</v>
      </c>
      <c r="D1197" s="99">
        <f>ESTUDIANTES!D1197</f>
        <v>0</v>
      </c>
      <c r="E1197" s="99"/>
      <c r="F1197" s="99"/>
      <c r="G1197" s="99"/>
      <c r="H1197" s="34">
        <f>ESTUDIANTES!E1197</f>
        <v>0</v>
      </c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  <c r="FS1197" s="6"/>
      <c r="FT1197" s="6"/>
      <c r="FU1197" s="6"/>
      <c r="FV1197" s="6"/>
      <c r="FW1197" s="6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  <c r="GP1197" s="6"/>
      <c r="GQ1197" s="6"/>
      <c r="GR1197" s="6"/>
      <c r="GS1197" s="6"/>
      <c r="GT1197" s="6"/>
      <c r="GU1197" s="6"/>
      <c r="GV1197" s="6"/>
      <c r="GW1197" s="6"/>
      <c r="GX1197" s="6"/>
      <c r="GY1197" s="6"/>
      <c r="GZ1197" s="6"/>
      <c r="HA1197" s="6"/>
      <c r="HB1197" s="6"/>
      <c r="HC1197" s="6"/>
      <c r="HD1197" s="6"/>
      <c r="HE1197" s="6"/>
      <c r="HF1197" s="6"/>
      <c r="HG1197" s="6"/>
      <c r="HH1197" s="6"/>
      <c r="HI1197" s="6"/>
      <c r="HJ1197" s="6"/>
      <c r="HK1197" s="6"/>
      <c r="HL1197" s="6"/>
      <c r="HM1197" s="6"/>
      <c r="HN1197" s="6"/>
      <c r="HO1197" s="6"/>
      <c r="HP1197" s="6"/>
      <c r="HQ1197" s="6"/>
      <c r="HR1197" s="6"/>
      <c r="HS1197" s="6"/>
      <c r="HT1197" s="6"/>
      <c r="HU1197" s="6"/>
      <c r="HV1197" s="6"/>
      <c r="HW1197" s="6"/>
      <c r="HX1197" s="6"/>
      <c r="HY1197" s="6"/>
      <c r="HZ1197" s="6"/>
      <c r="IA1197" s="6"/>
      <c r="IB1197" s="6"/>
      <c r="IC1197" s="6"/>
      <c r="ID1197" s="6"/>
      <c r="IE1197" s="6"/>
      <c r="IF1197" s="6"/>
      <c r="IG1197" s="6"/>
      <c r="IH1197" s="6"/>
      <c r="II1197" s="6"/>
      <c r="IJ1197" s="6"/>
      <c r="IK1197" s="6"/>
      <c r="IL1197" s="6"/>
      <c r="IM1197" s="6"/>
      <c r="IN1197" s="6"/>
      <c r="IO1197" s="6"/>
      <c r="IP1197" s="6"/>
      <c r="IQ1197" s="6"/>
      <c r="IR1197" s="6"/>
      <c r="IS1197" s="6"/>
      <c r="IT1197" s="6"/>
      <c r="IU1197" s="6"/>
      <c r="IV1197" s="6"/>
      <c r="IW1197" s="6"/>
      <c r="IX1197" s="6"/>
      <c r="IY1197" s="6"/>
      <c r="IZ1197" s="6"/>
    </row>
    <row r="1198" spans="1:260" s="5" customFormat="1" x14ac:dyDescent="0.35">
      <c r="A1198" s="32">
        <v>1194</v>
      </c>
      <c r="B1198" s="33">
        <f>ESTUDIANTES!B1198</f>
        <v>0</v>
      </c>
      <c r="C1198" s="33">
        <f>ESTUDIANTES!C1198</f>
        <v>0</v>
      </c>
      <c r="D1198" s="99">
        <f>ESTUDIANTES!D1198</f>
        <v>0</v>
      </c>
      <c r="E1198" s="99"/>
      <c r="F1198" s="99"/>
      <c r="G1198" s="99"/>
      <c r="H1198" s="34">
        <f>ESTUDIANTES!E1198</f>
        <v>0</v>
      </c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  <c r="HA1198" s="6"/>
      <c r="HB1198" s="6"/>
      <c r="HC1198" s="6"/>
      <c r="HD1198" s="6"/>
      <c r="HE1198" s="6"/>
      <c r="HF1198" s="6"/>
      <c r="HG1198" s="6"/>
      <c r="HH1198" s="6"/>
      <c r="HI1198" s="6"/>
      <c r="HJ1198" s="6"/>
      <c r="HK1198" s="6"/>
      <c r="HL1198" s="6"/>
      <c r="HM1198" s="6"/>
      <c r="HN1198" s="6"/>
      <c r="HO1198" s="6"/>
      <c r="HP1198" s="6"/>
      <c r="HQ1198" s="6"/>
      <c r="HR1198" s="6"/>
      <c r="HS1198" s="6"/>
      <c r="HT1198" s="6"/>
      <c r="HU1198" s="6"/>
      <c r="HV1198" s="6"/>
      <c r="HW1198" s="6"/>
      <c r="HX1198" s="6"/>
      <c r="HY1198" s="6"/>
      <c r="HZ1198" s="6"/>
      <c r="IA1198" s="6"/>
      <c r="IB1198" s="6"/>
      <c r="IC1198" s="6"/>
      <c r="ID1198" s="6"/>
      <c r="IE1198" s="6"/>
      <c r="IF1198" s="6"/>
      <c r="IG1198" s="6"/>
      <c r="IH1198" s="6"/>
      <c r="II1198" s="6"/>
      <c r="IJ1198" s="6"/>
      <c r="IK1198" s="6"/>
      <c r="IL1198" s="6"/>
      <c r="IM1198" s="6"/>
      <c r="IN1198" s="6"/>
      <c r="IO1198" s="6"/>
      <c r="IP1198" s="6"/>
      <c r="IQ1198" s="6"/>
      <c r="IR1198" s="6"/>
      <c r="IS1198" s="6"/>
      <c r="IT1198" s="6"/>
      <c r="IU1198" s="6"/>
      <c r="IV1198" s="6"/>
      <c r="IW1198" s="6"/>
      <c r="IX1198" s="6"/>
      <c r="IY1198" s="6"/>
      <c r="IZ1198" s="6"/>
    </row>
    <row r="1199" spans="1:260" s="5" customFormat="1" x14ac:dyDescent="0.35">
      <c r="A1199" s="32">
        <v>1195</v>
      </c>
      <c r="B1199" s="33">
        <f>ESTUDIANTES!B1199</f>
        <v>0</v>
      </c>
      <c r="C1199" s="33">
        <f>ESTUDIANTES!C1199</f>
        <v>0</v>
      </c>
      <c r="D1199" s="99">
        <f>ESTUDIANTES!D1199</f>
        <v>0</v>
      </c>
      <c r="E1199" s="99"/>
      <c r="F1199" s="99"/>
      <c r="G1199" s="99"/>
      <c r="H1199" s="34">
        <f>ESTUDIANTES!E1199</f>
        <v>0</v>
      </c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  <c r="GW1199" s="6"/>
      <c r="GX1199" s="6"/>
      <c r="GY1199" s="6"/>
      <c r="GZ1199" s="6"/>
      <c r="HA1199" s="6"/>
      <c r="HB1199" s="6"/>
      <c r="HC1199" s="6"/>
      <c r="HD1199" s="6"/>
      <c r="HE1199" s="6"/>
      <c r="HF1199" s="6"/>
      <c r="HG1199" s="6"/>
      <c r="HH1199" s="6"/>
      <c r="HI1199" s="6"/>
      <c r="HJ1199" s="6"/>
      <c r="HK1199" s="6"/>
      <c r="HL1199" s="6"/>
      <c r="HM1199" s="6"/>
      <c r="HN1199" s="6"/>
      <c r="HO1199" s="6"/>
      <c r="HP1199" s="6"/>
      <c r="HQ1199" s="6"/>
      <c r="HR1199" s="6"/>
      <c r="HS1199" s="6"/>
      <c r="HT1199" s="6"/>
      <c r="HU1199" s="6"/>
      <c r="HV1199" s="6"/>
      <c r="HW1199" s="6"/>
      <c r="HX1199" s="6"/>
      <c r="HY1199" s="6"/>
      <c r="HZ1199" s="6"/>
      <c r="IA1199" s="6"/>
      <c r="IB1199" s="6"/>
      <c r="IC1199" s="6"/>
      <c r="ID1199" s="6"/>
      <c r="IE1199" s="6"/>
      <c r="IF1199" s="6"/>
      <c r="IG1199" s="6"/>
      <c r="IH1199" s="6"/>
      <c r="II1199" s="6"/>
      <c r="IJ1199" s="6"/>
      <c r="IK1199" s="6"/>
      <c r="IL1199" s="6"/>
      <c r="IM1199" s="6"/>
      <c r="IN1199" s="6"/>
      <c r="IO1199" s="6"/>
      <c r="IP1199" s="6"/>
      <c r="IQ1199" s="6"/>
      <c r="IR1199" s="6"/>
      <c r="IS1199" s="6"/>
      <c r="IT1199" s="6"/>
      <c r="IU1199" s="6"/>
      <c r="IV1199" s="6"/>
      <c r="IW1199" s="6"/>
      <c r="IX1199" s="6"/>
      <c r="IY1199" s="6"/>
      <c r="IZ1199" s="6"/>
    </row>
    <row r="1200" spans="1:260" s="5" customFormat="1" x14ac:dyDescent="0.35">
      <c r="A1200" s="32">
        <v>1196</v>
      </c>
      <c r="B1200" s="33">
        <f>ESTUDIANTES!B1200</f>
        <v>0</v>
      </c>
      <c r="C1200" s="33">
        <f>ESTUDIANTES!C1200</f>
        <v>0</v>
      </c>
      <c r="D1200" s="99">
        <f>ESTUDIANTES!D1200</f>
        <v>0</v>
      </c>
      <c r="E1200" s="99"/>
      <c r="F1200" s="99"/>
      <c r="G1200" s="99"/>
      <c r="H1200" s="34">
        <f>ESTUDIANTES!E1200</f>
        <v>0</v>
      </c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  <c r="GW1200" s="6"/>
      <c r="GX1200" s="6"/>
      <c r="GY1200" s="6"/>
      <c r="GZ1200" s="6"/>
      <c r="HA1200" s="6"/>
      <c r="HB1200" s="6"/>
      <c r="HC1200" s="6"/>
      <c r="HD1200" s="6"/>
      <c r="HE1200" s="6"/>
      <c r="HF1200" s="6"/>
      <c r="HG1200" s="6"/>
      <c r="HH1200" s="6"/>
      <c r="HI1200" s="6"/>
      <c r="HJ1200" s="6"/>
      <c r="HK1200" s="6"/>
      <c r="HL1200" s="6"/>
      <c r="HM1200" s="6"/>
      <c r="HN1200" s="6"/>
      <c r="HO1200" s="6"/>
      <c r="HP1200" s="6"/>
      <c r="HQ1200" s="6"/>
      <c r="HR1200" s="6"/>
      <c r="HS1200" s="6"/>
      <c r="HT1200" s="6"/>
      <c r="HU1200" s="6"/>
      <c r="HV1200" s="6"/>
      <c r="HW1200" s="6"/>
      <c r="HX1200" s="6"/>
      <c r="HY1200" s="6"/>
      <c r="HZ1200" s="6"/>
      <c r="IA1200" s="6"/>
      <c r="IB1200" s="6"/>
      <c r="IC1200" s="6"/>
      <c r="ID1200" s="6"/>
      <c r="IE1200" s="6"/>
      <c r="IF1200" s="6"/>
      <c r="IG1200" s="6"/>
      <c r="IH1200" s="6"/>
      <c r="II1200" s="6"/>
      <c r="IJ1200" s="6"/>
      <c r="IK1200" s="6"/>
      <c r="IL1200" s="6"/>
      <c r="IM1200" s="6"/>
      <c r="IN1200" s="6"/>
      <c r="IO1200" s="6"/>
      <c r="IP1200" s="6"/>
      <c r="IQ1200" s="6"/>
      <c r="IR1200" s="6"/>
      <c r="IS1200" s="6"/>
      <c r="IT1200" s="6"/>
      <c r="IU1200" s="6"/>
      <c r="IV1200" s="6"/>
      <c r="IW1200" s="6"/>
      <c r="IX1200" s="6"/>
      <c r="IY1200" s="6"/>
      <c r="IZ1200" s="6"/>
    </row>
    <row r="1201" spans="1:260" s="5" customFormat="1" x14ac:dyDescent="0.35">
      <c r="A1201" s="32">
        <v>1197</v>
      </c>
      <c r="B1201" s="33">
        <f>ESTUDIANTES!B1201</f>
        <v>0</v>
      </c>
      <c r="C1201" s="33">
        <f>ESTUDIANTES!C1201</f>
        <v>0</v>
      </c>
      <c r="D1201" s="99">
        <f>ESTUDIANTES!D1201</f>
        <v>0</v>
      </c>
      <c r="E1201" s="99"/>
      <c r="F1201" s="99"/>
      <c r="G1201" s="99"/>
      <c r="H1201" s="34">
        <f>ESTUDIANTES!E1201</f>
        <v>0</v>
      </c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  <c r="FS1201" s="6"/>
      <c r="FT1201" s="6"/>
      <c r="FU1201" s="6"/>
      <c r="FV1201" s="6"/>
      <c r="FW1201" s="6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  <c r="GP1201" s="6"/>
      <c r="GQ1201" s="6"/>
      <c r="GR1201" s="6"/>
      <c r="GS1201" s="6"/>
      <c r="GT1201" s="6"/>
      <c r="GU1201" s="6"/>
      <c r="GV1201" s="6"/>
      <c r="GW1201" s="6"/>
      <c r="GX1201" s="6"/>
      <c r="GY1201" s="6"/>
      <c r="GZ1201" s="6"/>
      <c r="HA1201" s="6"/>
      <c r="HB1201" s="6"/>
      <c r="HC1201" s="6"/>
      <c r="HD1201" s="6"/>
      <c r="HE1201" s="6"/>
      <c r="HF1201" s="6"/>
      <c r="HG1201" s="6"/>
      <c r="HH1201" s="6"/>
      <c r="HI1201" s="6"/>
      <c r="HJ1201" s="6"/>
      <c r="HK1201" s="6"/>
      <c r="HL1201" s="6"/>
      <c r="HM1201" s="6"/>
      <c r="HN1201" s="6"/>
      <c r="HO1201" s="6"/>
      <c r="HP1201" s="6"/>
      <c r="HQ1201" s="6"/>
      <c r="HR1201" s="6"/>
      <c r="HS1201" s="6"/>
      <c r="HT1201" s="6"/>
      <c r="HU1201" s="6"/>
      <c r="HV1201" s="6"/>
      <c r="HW1201" s="6"/>
      <c r="HX1201" s="6"/>
      <c r="HY1201" s="6"/>
      <c r="HZ1201" s="6"/>
      <c r="IA1201" s="6"/>
      <c r="IB1201" s="6"/>
      <c r="IC1201" s="6"/>
      <c r="ID1201" s="6"/>
      <c r="IE1201" s="6"/>
      <c r="IF1201" s="6"/>
      <c r="IG1201" s="6"/>
      <c r="IH1201" s="6"/>
      <c r="II1201" s="6"/>
      <c r="IJ1201" s="6"/>
      <c r="IK1201" s="6"/>
      <c r="IL1201" s="6"/>
      <c r="IM1201" s="6"/>
      <c r="IN1201" s="6"/>
      <c r="IO1201" s="6"/>
      <c r="IP1201" s="6"/>
      <c r="IQ1201" s="6"/>
      <c r="IR1201" s="6"/>
      <c r="IS1201" s="6"/>
      <c r="IT1201" s="6"/>
      <c r="IU1201" s="6"/>
      <c r="IV1201" s="6"/>
      <c r="IW1201" s="6"/>
      <c r="IX1201" s="6"/>
      <c r="IY1201" s="6"/>
      <c r="IZ1201" s="6"/>
    </row>
    <row r="1202" spans="1:260" s="5" customFormat="1" x14ac:dyDescent="0.35">
      <c r="A1202" s="32">
        <v>1198</v>
      </c>
      <c r="B1202" s="33">
        <f>ESTUDIANTES!B1202</f>
        <v>0</v>
      </c>
      <c r="C1202" s="33">
        <f>ESTUDIANTES!C1202</f>
        <v>0</v>
      </c>
      <c r="D1202" s="99">
        <f>ESTUDIANTES!D1202</f>
        <v>0</v>
      </c>
      <c r="E1202" s="99"/>
      <c r="F1202" s="99"/>
      <c r="G1202" s="99"/>
      <c r="H1202" s="34">
        <f>ESTUDIANTES!E1202</f>
        <v>0</v>
      </c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  <c r="GW1202" s="6"/>
      <c r="GX1202" s="6"/>
      <c r="GY1202" s="6"/>
      <c r="GZ1202" s="6"/>
      <c r="HA1202" s="6"/>
      <c r="HB1202" s="6"/>
      <c r="HC1202" s="6"/>
      <c r="HD1202" s="6"/>
      <c r="HE1202" s="6"/>
      <c r="HF1202" s="6"/>
      <c r="HG1202" s="6"/>
      <c r="HH1202" s="6"/>
      <c r="HI1202" s="6"/>
      <c r="HJ1202" s="6"/>
      <c r="HK1202" s="6"/>
      <c r="HL1202" s="6"/>
      <c r="HM1202" s="6"/>
      <c r="HN1202" s="6"/>
      <c r="HO1202" s="6"/>
      <c r="HP1202" s="6"/>
      <c r="HQ1202" s="6"/>
      <c r="HR1202" s="6"/>
      <c r="HS1202" s="6"/>
      <c r="HT1202" s="6"/>
      <c r="HU1202" s="6"/>
      <c r="HV1202" s="6"/>
      <c r="HW1202" s="6"/>
      <c r="HX1202" s="6"/>
      <c r="HY1202" s="6"/>
      <c r="HZ1202" s="6"/>
      <c r="IA1202" s="6"/>
      <c r="IB1202" s="6"/>
      <c r="IC1202" s="6"/>
      <c r="ID1202" s="6"/>
      <c r="IE1202" s="6"/>
      <c r="IF1202" s="6"/>
      <c r="IG1202" s="6"/>
      <c r="IH1202" s="6"/>
      <c r="II1202" s="6"/>
      <c r="IJ1202" s="6"/>
      <c r="IK1202" s="6"/>
      <c r="IL1202" s="6"/>
      <c r="IM1202" s="6"/>
      <c r="IN1202" s="6"/>
      <c r="IO1202" s="6"/>
      <c r="IP1202" s="6"/>
      <c r="IQ1202" s="6"/>
      <c r="IR1202" s="6"/>
      <c r="IS1202" s="6"/>
      <c r="IT1202" s="6"/>
      <c r="IU1202" s="6"/>
      <c r="IV1202" s="6"/>
      <c r="IW1202" s="6"/>
      <c r="IX1202" s="6"/>
      <c r="IY1202" s="6"/>
      <c r="IZ1202" s="6"/>
    </row>
    <row r="1203" spans="1:260" s="5" customFormat="1" x14ac:dyDescent="0.35">
      <c r="A1203" s="32">
        <v>1199</v>
      </c>
      <c r="B1203" s="33">
        <f>ESTUDIANTES!B1203</f>
        <v>0</v>
      </c>
      <c r="C1203" s="33">
        <f>ESTUDIANTES!C1203</f>
        <v>0</v>
      </c>
      <c r="D1203" s="99">
        <f>ESTUDIANTES!D1203</f>
        <v>0</v>
      </c>
      <c r="E1203" s="99"/>
      <c r="F1203" s="99"/>
      <c r="G1203" s="99"/>
      <c r="H1203" s="34">
        <f>ESTUDIANTES!E1203</f>
        <v>0</v>
      </c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  <c r="GW1203" s="6"/>
      <c r="GX1203" s="6"/>
      <c r="GY1203" s="6"/>
      <c r="GZ1203" s="6"/>
      <c r="HA1203" s="6"/>
      <c r="HB1203" s="6"/>
      <c r="HC1203" s="6"/>
      <c r="HD1203" s="6"/>
      <c r="HE1203" s="6"/>
      <c r="HF1203" s="6"/>
      <c r="HG1203" s="6"/>
      <c r="HH1203" s="6"/>
      <c r="HI1203" s="6"/>
      <c r="HJ1203" s="6"/>
      <c r="HK1203" s="6"/>
      <c r="HL1203" s="6"/>
      <c r="HM1203" s="6"/>
      <c r="HN1203" s="6"/>
      <c r="HO1203" s="6"/>
      <c r="HP1203" s="6"/>
      <c r="HQ1203" s="6"/>
      <c r="HR1203" s="6"/>
      <c r="HS1203" s="6"/>
      <c r="HT1203" s="6"/>
      <c r="HU1203" s="6"/>
      <c r="HV1203" s="6"/>
      <c r="HW1203" s="6"/>
      <c r="HX1203" s="6"/>
      <c r="HY1203" s="6"/>
      <c r="HZ1203" s="6"/>
      <c r="IA1203" s="6"/>
      <c r="IB1203" s="6"/>
      <c r="IC1203" s="6"/>
      <c r="ID1203" s="6"/>
      <c r="IE1203" s="6"/>
      <c r="IF1203" s="6"/>
      <c r="IG1203" s="6"/>
      <c r="IH1203" s="6"/>
      <c r="II1203" s="6"/>
      <c r="IJ1203" s="6"/>
      <c r="IK1203" s="6"/>
      <c r="IL1203" s="6"/>
      <c r="IM1203" s="6"/>
      <c r="IN1203" s="6"/>
      <c r="IO1203" s="6"/>
      <c r="IP1203" s="6"/>
      <c r="IQ1203" s="6"/>
      <c r="IR1203" s="6"/>
      <c r="IS1203" s="6"/>
      <c r="IT1203" s="6"/>
      <c r="IU1203" s="6"/>
      <c r="IV1203" s="6"/>
      <c r="IW1203" s="6"/>
      <c r="IX1203" s="6"/>
      <c r="IY1203" s="6"/>
      <c r="IZ1203" s="6"/>
    </row>
    <row r="1204" spans="1:260" s="5" customFormat="1" x14ac:dyDescent="0.35">
      <c r="A1204" s="32">
        <v>1200</v>
      </c>
      <c r="B1204" s="33">
        <f>ESTUDIANTES!B1204</f>
        <v>0</v>
      </c>
      <c r="C1204" s="33">
        <f>ESTUDIANTES!C1204</f>
        <v>0</v>
      </c>
      <c r="D1204" s="99">
        <f>ESTUDIANTES!D1204</f>
        <v>0</v>
      </c>
      <c r="E1204" s="99"/>
      <c r="F1204" s="99"/>
      <c r="G1204" s="99"/>
      <c r="H1204" s="34">
        <f>ESTUDIANTES!E1204</f>
        <v>0</v>
      </c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  <c r="GW1204" s="6"/>
      <c r="GX1204" s="6"/>
      <c r="GY1204" s="6"/>
      <c r="GZ1204" s="6"/>
      <c r="HA1204" s="6"/>
      <c r="HB1204" s="6"/>
      <c r="HC1204" s="6"/>
      <c r="HD1204" s="6"/>
      <c r="HE1204" s="6"/>
      <c r="HF1204" s="6"/>
      <c r="HG1204" s="6"/>
      <c r="HH1204" s="6"/>
      <c r="HI1204" s="6"/>
      <c r="HJ1204" s="6"/>
      <c r="HK1204" s="6"/>
      <c r="HL1204" s="6"/>
      <c r="HM1204" s="6"/>
      <c r="HN1204" s="6"/>
      <c r="HO1204" s="6"/>
      <c r="HP1204" s="6"/>
      <c r="HQ1204" s="6"/>
      <c r="HR1204" s="6"/>
      <c r="HS1204" s="6"/>
      <c r="HT1204" s="6"/>
      <c r="HU1204" s="6"/>
      <c r="HV1204" s="6"/>
      <c r="HW1204" s="6"/>
      <c r="HX1204" s="6"/>
      <c r="HY1204" s="6"/>
      <c r="HZ1204" s="6"/>
      <c r="IA1204" s="6"/>
      <c r="IB1204" s="6"/>
      <c r="IC1204" s="6"/>
      <c r="ID1204" s="6"/>
      <c r="IE1204" s="6"/>
      <c r="IF1204" s="6"/>
      <c r="IG1204" s="6"/>
      <c r="IH1204" s="6"/>
      <c r="II1204" s="6"/>
      <c r="IJ1204" s="6"/>
      <c r="IK1204" s="6"/>
      <c r="IL1204" s="6"/>
      <c r="IM1204" s="6"/>
      <c r="IN1204" s="6"/>
      <c r="IO1204" s="6"/>
      <c r="IP1204" s="6"/>
      <c r="IQ1204" s="6"/>
      <c r="IR1204" s="6"/>
      <c r="IS1204" s="6"/>
      <c r="IT1204" s="6"/>
      <c r="IU1204" s="6"/>
      <c r="IV1204" s="6"/>
      <c r="IW1204" s="6"/>
      <c r="IX1204" s="6"/>
      <c r="IY1204" s="6"/>
      <c r="IZ1204" s="6"/>
    </row>
    <row r="1205" spans="1:260" s="5" customFormat="1" x14ac:dyDescent="0.35">
      <c r="A1205" s="32">
        <v>1201</v>
      </c>
      <c r="B1205" s="33">
        <f>ESTUDIANTES!B1205</f>
        <v>0</v>
      </c>
      <c r="C1205" s="33">
        <f>ESTUDIANTES!C1205</f>
        <v>0</v>
      </c>
      <c r="D1205" s="99">
        <f>ESTUDIANTES!D1205</f>
        <v>0</v>
      </c>
      <c r="E1205" s="99"/>
      <c r="F1205" s="99"/>
      <c r="G1205" s="99"/>
      <c r="H1205" s="34">
        <f>ESTUDIANTES!E1205</f>
        <v>0</v>
      </c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  <c r="FS1205" s="6"/>
      <c r="FT1205" s="6"/>
      <c r="FU1205" s="6"/>
      <c r="FV1205" s="6"/>
      <c r="FW1205" s="6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  <c r="GP1205" s="6"/>
      <c r="GQ1205" s="6"/>
      <c r="GR1205" s="6"/>
      <c r="GS1205" s="6"/>
      <c r="GT1205" s="6"/>
      <c r="GU1205" s="6"/>
      <c r="GV1205" s="6"/>
      <c r="GW1205" s="6"/>
      <c r="GX1205" s="6"/>
      <c r="GY1205" s="6"/>
      <c r="GZ1205" s="6"/>
      <c r="HA1205" s="6"/>
      <c r="HB1205" s="6"/>
      <c r="HC1205" s="6"/>
      <c r="HD1205" s="6"/>
      <c r="HE1205" s="6"/>
      <c r="HF1205" s="6"/>
      <c r="HG1205" s="6"/>
      <c r="HH1205" s="6"/>
      <c r="HI1205" s="6"/>
      <c r="HJ1205" s="6"/>
      <c r="HK1205" s="6"/>
      <c r="HL1205" s="6"/>
      <c r="HM1205" s="6"/>
      <c r="HN1205" s="6"/>
      <c r="HO1205" s="6"/>
      <c r="HP1205" s="6"/>
      <c r="HQ1205" s="6"/>
      <c r="HR1205" s="6"/>
      <c r="HS1205" s="6"/>
      <c r="HT1205" s="6"/>
      <c r="HU1205" s="6"/>
      <c r="HV1205" s="6"/>
      <c r="HW1205" s="6"/>
      <c r="HX1205" s="6"/>
      <c r="HY1205" s="6"/>
      <c r="HZ1205" s="6"/>
      <c r="IA1205" s="6"/>
      <c r="IB1205" s="6"/>
      <c r="IC1205" s="6"/>
      <c r="ID1205" s="6"/>
      <c r="IE1205" s="6"/>
      <c r="IF1205" s="6"/>
      <c r="IG1205" s="6"/>
      <c r="IH1205" s="6"/>
      <c r="II1205" s="6"/>
      <c r="IJ1205" s="6"/>
      <c r="IK1205" s="6"/>
      <c r="IL1205" s="6"/>
      <c r="IM1205" s="6"/>
      <c r="IN1205" s="6"/>
      <c r="IO1205" s="6"/>
      <c r="IP1205" s="6"/>
      <c r="IQ1205" s="6"/>
      <c r="IR1205" s="6"/>
      <c r="IS1205" s="6"/>
      <c r="IT1205" s="6"/>
      <c r="IU1205" s="6"/>
      <c r="IV1205" s="6"/>
      <c r="IW1205" s="6"/>
      <c r="IX1205" s="6"/>
      <c r="IY1205" s="6"/>
      <c r="IZ1205" s="6"/>
    </row>
    <row r="1206" spans="1:260" s="5" customFormat="1" x14ac:dyDescent="0.35">
      <c r="A1206" s="32">
        <v>1202</v>
      </c>
      <c r="B1206" s="33">
        <f>ESTUDIANTES!B1206</f>
        <v>0</v>
      </c>
      <c r="C1206" s="33">
        <f>ESTUDIANTES!C1206</f>
        <v>0</v>
      </c>
      <c r="D1206" s="99">
        <f>ESTUDIANTES!D1206</f>
        <v>0</v>
      </c>
      <c r="E1206" s="99"/>
      <c r="F1206" s="99"/>
      <c r="G1206" s="99"/>
      <c r="H1206" s="34">
        <f>ESTUDIANTES!E1206</f>
        <v>0</v>
      </c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  <c r="FS1206" s="6"/>
      <c r="FT1206" s="6"/>
      <c r="FU1206" s="6"/>
      <c r="FV1206" s="6"/>
      <c r="FW1206" s="6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  <c r="GP1206" s="6"/>
      <c r="GQ1206" s="6"/>
      <c r="GR1206" s="6"/>
      <c r="GS1206" s="6"/>
      <c r="GT1206" s="6"/>
      <c r="GU1206" s="6"/>
      <c r="GV1206" s="6"/>
      <c r="GW1206" s="6"/>
      <c r="GX1206" s="6"/>
      <c r="GY1206" s="6"/>
      <c r="GZ1206" s="6"/>
      <c r="HA1206" s="6"/>
      <c r="HB1206" s="6"/>
      <c r="HC1206" s="6"/>
      <c r="HD1206" s="6"/>
      <c r="HE1206" s="6"/>
      <c r="HF1206" s="6"/>
      <c r="HG1206" s="6"/>
      <c r="HH1206" s="6"/>
      <c r="HI1206" s="6"/>
      <c r="HJ1206" s="6"/>
      <c r="HK1206" s="6"/>
      <c r="HL1206" s="6"/>
      <c r="HM1206" s="6"/>
      <c r="HN1206" s="6"/>
      <c r="HO1206" s="6"/>
      <c r="HP1206" s="6"/>
      <c r="HQ1206" s="6"/>
      <c r="HR1206" s="6"/>
      <c r="HS1206" s="6"/>
      <c r="HT1206" s="6"/>
      <c r="HU1206" s="6"/>
      <c r="HV1206" s="6"/>
      <c r="HW1206" s="6"/>
      <c r="HX1206" s="6"/>
      <c r="HY1206" s="6"/>
      <c r="HZ1206" s="6"/>
      <c r="IA1206" s="6"/>
      <c r="IB1206" s="6"/>
      <c r="IC1206" s="6"/>
      <c r="ID1206" s="6"/>
      <c r="IE1206" s="6"/>
      <c r="IF1206" s="6"/>
      <c r="IG1206" s="6"/>
      <c r="IH1206" s="6"/>
      <c r="II1206" s="6"/>
      <c r="IJ1206" s="6"/>
      <c r="IK1206" s="6"/>
      <c r="IL1206" s="6"/>
      <c r="IM1206" s="6"/>
      <c r="IN1206" s="6"/>
      <c r="IO1206" s="6"/>
      <c r="IP1206" s="6"/>
      <c r="IQ1206" s="6"/>
      <c r="IR1206" s="6"/>
      <c r="IS1206" s="6"/>
      <c r="IT1206" s="6"/>
      <c r="IU1206" s="6"/>
      <c r="IV1206" s="6"/>
      <c r="IW1206" s="6"/>
      <c r="IX1206" s="6"/>
      <c r="IY1206" s="6"/>
      <c r="IZ1206" s="6"/>
    </row>
    <row r="1207" spans="1:260" s="5" customFormat="1" x14ac:dyDescent="0.35">
      <c r="A1207" s="32">
        <v>1203</v>
      </c>
      <c r="B1207" s="33">
        <f>ESTUDIANTES!B1207</f>
        <v>0</v>
      </c>
      <c r="C1207" s="33">
        <f>ESTUDIANTES!C1207</f>
        <v>0</v>
      </c>
      <c r="D1207" s="99">
        <f>ESTUDIANTES!D1207</f>
        <v>0</v>
      </c>
      <c r="E1207" s="99"/>
      <c r="F1207" s="99"/>
      <c r="G1207" s="99"/>
      <c r="H1207" s="34">
        <f>ESTUDIANTES!E1207</f>
        <v>0</v>
      </c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  <c r="GW1207" s="6"/>
      <c r="GX1207" s="6"/>
      <c r="GY1207" s="6"/>
      <c r="GZ1207" s="6"/>
      <c r="HA1207" s="6"/>
      <c r="HB1207" s="6"/>
      <c r="HC1207" s="6"/>
      <c r="HD1207" s="6"/>
      <c r="HE1207" s="6"/>
      <c r="HF1207" s="6"/>
      <c r="HG1207" s="6"/>
      <c r="HH1207" s="6"/>
      <c r="HI1207" s="6"/>
      <c r="HJ1207" s="6"/>
      <c r="HK1207" s="6"/>
      <c r="HL1207" s="6"/>
      <c r="HM1207" s="6"/>
      <c r="HN1207" s="6"/>
      <c r="HO1207" s="6"/>
      <c r="HP1207" s="6"/>
      <c r="HQ1207" s="6"/>
      <c r="HR1207" s="6"/>
      <c r="HS1207" s="6"/>
      <c r="HT1207" s="6"/>
      <c r="HU1207" s="6"/>
      <c r="HV1207" s="6"/>
      <c r="HW1207" s="6"/>
      <c r="HX1207" s="6"/>
      <c r="HY1207" s="6"/>
      <c r="HZ1207" s="6"/>
      <c r="IA1207" s="6"/>
      <c r="IB1207" s="6"/>
      <c r="IC1207" s="6"/>
      <c r="ID1207" s="6"/>
      <c r="IE1207" s="6"/>
      <c r="IF1207" s="6"/>
      <c r="IG1207" s="6"/>
      <c r="IH1207" s="6"/>
      <c r="II1207" s="6"/>
      <c r="IJ1207" s="6"/>
      <c r="IK1207" s="6"/>
      <c r="IL1207" s="6"/>
      <c r="IM1207" s="6"/>
      <c r="IN1207" s="6"/>
      <c r="IO1207" s="6"/>
      <c r="IP1207" s="6"/>
      <c r="IQ1207" s="6"/>
      <c r="IR1207" s="6"/>
      <c r="IS1207" s="6"/>
      <c r="IT1207" s="6"/>
      <c r="IU1207" s="6"/>
      <c r="IV1207" s="6"/>
      <c r="IW1207" s="6"/>
      <c r="IX1207" s="6"/>
      <c r="IY1207" s="6"/>
      <c r="IZ1207" s="6"/>
    </row>
    <row r="1208" spans="1:260" s="5" customFormat="1" x14ac:dyDescent="0.35">
      <c r="A1208" s="32">
        <v>1204</v>
      </c>
      <c r="B1208" s="33">
        <f>ESTUDIANTES!B1208</f>
        <v>0</v>
      </c>
      <c r="C1208" s="33">
        <f>ESTUDIANTES!C1208</f>
        <v>0</v>
      </c>
      <c r="D1208" s="99">
        <f>ESTUDIANTES!D1208</f>
        <v>0</v>
      </c>
      <c r="E1208" s="99"/>
      <c r="F1208" s="99"/>
      <c r="G1208" s="99"/>
      <c r="H1208" s="34">
        <f>ESTUDIANTES!E1208</f>
        <v>0</v>
      </c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  <c r="GW1208" s="6"/>
      <c r="GX1208" s="6"/>
      <c r="GY1208" s="6"/>
      <c r="GZ1208" s="6"/>
      <c r="HA1208" s="6"/>
      <c r="HB1208" s="6"/>
      <c r="HC1208" s="6"/>
      <c r="HD1208" s="6"/>
      <c r="HE1208" s="6"/>
      <c r="HF1208" s="6"/>
      <c r="HG1208" s="6"/>
      <c r="HH1208" s="6"/>
      <c r="HI1208" s="6"/>
      <c r="HJ1208" s="6"/>
      <c r="HK1208" s="6"/>
      <c r="HL1208" s="6"/>
      <c r="HM1208" s="6"/>
      <c r="HN1208" s="6"/>
      <c r="HO1208" s="6"/>
      <c r="HP1208" s="6"/>
      <c r="HQ1208" s="6"/>
      <c r="HR1208" s="6"/>
      <c r="HS1208" s="6"/>
      <c r="HT1208" s="6"/>
      <c r="HU1208" s="6"/>
      <c r="HV1208" s="6"/>
      <c r="HW1208" s="6"/>
      <c r="HX1208" s="6"/>
      <c r="HY1208" s="6"/>
      <c r="HZ1208" s="6"/>
      <c r="IA1208" s="6"/>
      <c r="IB1208" s="6"/>
      <c r="IC1208" s="6"/>
      <c r="ID1208" s="6"/>
      <c r="IE1208" s="6"/>
      <c r="IF1208" s="6"/>
      <c r="IG1208" s="6"/>
      <c r="IH1208" s="6"/>
      <c r="II1208" s="6"/>
      <c r="IJ1208" s="6"/>
      <c r="IK1208" s="6"/>
      <c r="IL1208" s="6"/>
      <c r="IM1208" s="6"/>
      <c r="IN1208" s="6"/>
      <c r="IO1208" s="6"/>
      <c r="IP1208" s="6"/>
      <c r="IQ1208" s="6"/>
      <c r="IR1208" s="6"/>
      <c r="IS1208" s="6"/>
      <c r="IT1208" s="6"/>
      <c r="IU1208" s="6"/>
      <c r="IV1208" s="6"/>
      <c r="IW1208" s="6"/>
      <c r="IX1208" s="6"/>
      <c r="IY1208" s="6"/>
      <c r="IZ1208" s="6"/>
    </row>
    <row r="1209" spans="1:260" s="5" customFormat="1" x14ac:dyDescent="0.35">
      <c r="A1209" s="32">
        <v>1205</v>
      </c>
      <c r="B1209" s="33">
        <f>ESTUDIANTES!B1209</f>
        <v>0</v>
      </c>
      <c r="C1209" s="33">
        <f>ESTUDIANTES!C1209</f>
        <v>0</v>
      </c>
      <c r="D1209" s="99">
        <f>ESTUDIANTES!D1209</f>
        <v>0</v>
      </c>
      <c r="E1209" s="99"/>
      <c r="F1209" s="99"/>
      <c r="G1209" s="99"/>
      <c r="H1209" s="34">
        <f>ESTUDIANTES!E1209</f>
        <v>0</v>
      </c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  <c r="GW1209" s="6"/>
      <c r="GX1209" s="6"/>
      <c r="GY1209" s="6"/>
      <c r="GZ1209" s="6"/>
      <c r="HA1209" s="6"/>
      <c r="HB1209" s="6"/>
      <c r="HC1209" s="6"/>
      <c r="HD1209" s="6"/>
      <c r="HE1209" s="6"/>
      <c r="HF1209" s="6"/>
      <c r="HG1209" s="6"/>
      <c r="HH1209" s="6"/>
      <c r="HI1209" s="6"/>
      <c r="HJ1209" s="6"/>
      <c r="HK1209" s="6"/>
      <c r="HL1209" s="6"/>
      <c r="HM1209" s="6"/>
      <c r="HN1209" s="6"/>
      <c r="HO1209" s="6"/>
      <c r="HP1209" s="6"/>
      <c r="HQ1209" s="6"/>
      <c r="HR1209" s="6"/>
      <c r="HS1209" s="6"/>
      <c r="HT1209" s="6"/>
      <c r="HU1209" s="6"/>
      <c r="HV1209" s="6"/>
      <c r="HW1209" s="6"/>
      <c r="HX1209" s="6"/>
      <c r="HY1209" s="6"/>
      <c r="HZ1209" s="6"/>
      <c r="IA1209" s="6"/>
      <c r="IB1209" s="6"/>
      <c r="IC1209" s="6"/>
      <c r="ID1209" s="6"/>
      <c r="IE1209" s="6"/>
      <c r="IF1209" s="6"/>
      <c r="IG1209" s="6"/>
      <c r="IH1209" s="6"/>
      <c r="II1209" s="6"/>
      <c r="IJ1209" s="6"/>
      <c r="IK1209" s="6"/>
      <c r="IL1209" s="6"/>
      <c r="IM1209" s="6"/>
      <c r="IN1209" s="6"/>
      <c r="IO1209" s="6"/>
      <c r="IP1209" s="6"/>
      <c r="IQ1209" s="6"/>
      <c r="IR1209" s="6"/>
      <c r="IS1209" s="6"/>
      <c r="IT1209" s="6"/>
      <c r="IU1209" s="6"/>
      <c r="IV1209" s="6"/>
      <c r="IW1209" s="6"/>
      <c r="IX1209" s="6"/>
      <c r="IY1209" s="6"/>
      <c r="IZ1209" s="6"/>
    </row>
    <row r="1210" spans="1:260" s="5" customFormat="1" x14ac:dyDescent="0.35">
      <c r="A1210" s="32">
        <v>1206</v>
      </c>
      <c r="B1210" s="33">
        <f>ESTUDIANTES!B1210</f>
        <v>0</v>
      </c>
      <c r="C1210" s="33">
        <f>ESTUDIANTES!C1210</f>
        <v>0</v>
      </c>
      <c r="D1210" s="99">
        <f>ESTUDIANTES!D1210</f>
        <v>0</v>
      </c>
      <c r="E1210" s="99"/>
      <c r="F1210" s="99"/>
      <c r="G1210" s="99"/>
      <c r="H1210" s="34">
        <f>ESTUDIANTES!E1210</f>
        <v>0</v>
      </c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  <c r="GW1210" s="6"/>
      <c r="GX1210" s="6"/>
      <c r="GY1210" s="6"/>
      <c r="GZ1210" s="6"/>
      <c r="HA1210" s="6"/>
      <c r="HB1210" s="6"/>
      <c r="HC1210" s="6"/>
      <c r="HD1210" s="6"/>
      <c r="HE1210" s="6"/>
      <c r="HF1210" s="6"/>
      <c r="HG1210" s="6"/>
      <c r="HH1210" s="6"/>
      <c r="HI1210" s="6"/>
      <c r="HJ1210" s="6"/>
      <c r="HK1210" s="6"/>
      <c r="HL1210" s="6"/>
      <c r="HM1210" s="6"/>
      <c r="HN1210" s="6"/>
      <c r="HO1210" s="6"/>
      <c r="HP1210" s="6"/>
      <c r="HQ1210" s="6"/>
      <c r="HR1210" s="6"/>
      <c r="HS1210" s="6"/>
      <c r="HT1210" s="6"/>
      <c r="HU1210" s="6"/>
      <c r="HV1210" s="6"/>
      <c r="HW1210" s="6"/>
      <c r="HX1210" s="6"/>
      <c r="HY1210" s="6"/>
      <c r="HZ1210" s="6"/>
      <c r="IA1210" s="6"/>
      <c r="IB1210" s="6"/>
      <c r="IC1210" s="6"/>
      <c r="ID1210" s="6"/>
      <c r="IE1210" s="6"/>
      <c r="IF1210" s="6"/>
      <c r="IG1210" s="6"/>
      <c r="IH1210" s="6"/>
      <c r="II1210" s="6"/>
      <c r="IJ1210" s="6"/>
      <c r="IK1210" s="6"/>
      <c r="IL1210" s="6"/>
      <c r="IM1210" s="6"/>
      <c r="IN1210" s="6"/>
      <c r="IO1210" s="6"/>
      <c r="IP1210" s="6"/>
      <c r="IQ1210" s="6"/>
      <c r="IR1210" s="6"/>
      <c r="IS1210" s="6"/>
      <c r="IT1210" s="6"/>
      <c r="IU1210" s="6"/>
      <c r="IV1210" s="6"/>
      <c r="IW1210" s="6"/>
      <c r="IX1210" s="6"/>
      <c r="IY1210" s="6"/>
      <c r="IZ1210" s="6"/>
    </row>
    <row r="1211" spans="1:260" s="5" customFormat="1" x14ac:dyDescent="0.35">
      <c r="A1211" s="32">
        <v>1207</v>
      </c>
      <c r="B1211" s="33">
        <f>ESTUDIANTES!B1211</f>
        <v>0</v>
      </c>
      <c r="C1211" s="33">
        <f>ESTUDIANTES!C1211</f>
        <v>0</v>
      </c>
      <c r="D1211" s="99">
        <f>ESTUDIANTES!D1211</f>
        <v>0</v>
      </c>
      <c r="E1211" s="99"/>
      <c r="F1211" s="99"/>
      <c r="G1211" s="99"/>
      <c r="H1211" s="34">
        <f>ESTUDIANTES!E1211</f>
        <v>0</v>
      </c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  <c r="FS1211" s="6"/>
      <c r="FT1211" s="6"/>
      <c r="FU1211" s="6"/>
      <c r="FV1211" s="6"/>
      <c r="FW1211" s="6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  <c r="GP1211" s="6"/>
      <c r="GQ1211" s="6"/>
      <c r="GR1211" s="6"/>
      <c r="GS1211" s="6"/>
      <c r="GT1211" s="6"/>
      <c r="GU1211" s="6"/>
      <c r="GV1211" s="6"/>
      <c r="GW1211" s="6"/>
      <c r="GX1211" s="6"/>
      <c r="GY1211" s="6"/>
      <c r="GZ1211" s="6"/>
      <c r="HA1211" s="6"/>
      <c r="HB1211" s="6"/>
      <c r="HC1211" s="6"/>
      <c r="HD1211" s="6"/>
      <c r="HE1211" s="6"/>
      <c r="HF1211" s="6"/>
      <c r="HG1211" s="6"/>
      <c r="HH1211" s="6"/>
      <c r="HI1211" s="6"/>
      <c r="HJ1211" s="6"/>
      <c r="HK1211" s="6"/>
      <c r="HL1211" s="6"/>
      <c r="HM1211" s="6"/>
      <c r="HN1211" s="6"/>
      <c r="HO1211" s="6"/>
      <c r="HP1211" s="6"/>
      <c r="HQ1211" s="6"/>
      <c r="HR1211" s="6"/>
      <c r="HS1211" s="6"/>
      <c r="HT1211" s="6"/>
      <c r="HU1211" s="6"/>
      <c r="HV1211" s="6"/>
      <c r="HW1211" s="6"/>
      <c r="HX1211" s="6"/>
      <c r="HY1211" s="6"/>
      <c r="HZ1211" s="6"/>
      <c r="IA1211" s="6"/>
      <c r="IB1211" s="6"/>
      <c r="IC1211" s="6"/>
      <c r="ID1211" s="6"/>
      <c r="IE1211" s="6"/>
      <c r="IF1211" s="6"/>
      <c r="IG1211" s="6"/>
      <c r="IH1211" s="6"/>
      <c r="II1211" s="6"/>
      <c r="IJ1211" s="6"/>
      <c r="IK1211" s="6"/>
      <c r="IL1211" s="6"/>
      <c r="IM1211" s="6"/>
      <c r="IN1211" s="6"/>
      <c r="IO1211" s="6"/>
      <c r="IP1211" s="6"/>
      <c r="IQ1211" s="6"/>
      <c r="IR1211" s="6"/>
      <c r="IS1211" s="6"/>
      <c r="IT1211" s="6"/>
      <c r="IU1211" s="6"/>
      <c r="IV1211" s="6"/>
      <c r="IW1211" s="6"/>
      <c r="IX1211" s="6"/>
      <c r="IY1211" s="6"/>
      <c r="IZ1211" s="6"/>
    </row>
    <row r="1212" spans="1:260" s="5" customFormat="1" x14ac:dyDescent="0.35">
      <c r="A1212" s="32">
        <v>1208</v>
      </c>
      <c r="B1212" s="33">
        <f>ESTUDIANTES!B1212</f>
        <v>0</v>
      </c>
      <c r="C1212" s="33">
        <f>ESTUDIANTES!C1212</f>
        <v>0</v>
      </c>
      <c r="D1212" s="99">
        <f>ESTUDIANTES!D1212</f>
        <v>0</v>
      </c>
      <c r="E1212" s="99"/>
      <c r="F1212" s="99"/>
      <c r="G1212" s="99"/>
      <c r="H1212" s="34">
        <f>ESTUDIANTES!E1212</f>
        <v>0</v>
      </c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  <c r="GW1212" s="6"/>
      <c r="GX1212" s="6"/>
      <c r="GY1212" s="6"/>
      <c r="GZ1212" s="6"/>
      <c r="HA1212" s="6"/>
      <c r="HB1212" s="6"/>
      <c r="HC1212" s="6"/>
      <c r="HD1212" s="6"/>
      <c r="HE1212" s="6"/>
      <c r="HF1212" s="6"/>
      <c r="HG1212" s="6"/>
      <c r="HH1212" s="6"/>
      <c r="HI1212" s="6"/>
      <c r="HJ1212" s="6"/>
      <c r="HK1212" s="6"/>
      <c r="HL1212" s="6"/>
      <c r="HM1212" s="6"/>
      <c r="HN1212" s="6"/>
      <c r="HO1212" s="6"/>
      <c r="HP1212" s="6"/>
      <c r="HQ1212" s="6"/>
      <c r="HR1212" s="6"/>
      <c r="HS1212" s="6"/>
      <c r="HT1212" s="6"/>
      <c r="HU1212" s="6"/>
      <c r="HV1212" s="6"/>
      <c r="HW1212" s="6"/>
      <c r="HX1212" s="6"/>
      <c r="HY1212" s="6"/>
      <c r="HZ1212" s="6"/>
      <c r="IA1212" s="6"/>
      <c r="IB1212" s="6"/>
      <c r="IC1212" s="6"/>
      <c r="ID1212" s="6"/>
      <c r="IE1212" s="6"/>
      <c r="IF1212" s="6"/>
      <c r="IG1212" s="6"/>
      <c r="IH1212" s="6"/>
      <c r="II1212" s="6"/>
      <c r="IJ1212" s="6"/>
      <c r="IK1212" s="6"/>
      <c r="IL1212" s="6"/>
      <c r="IM1212" s="6"/>
      <c r="IN1212" s="6"/>
      <c r="IO1212" s="6"/>
      <c r="IP1212" s="6"/>
      <c r="IQ1212" s="6"/>
      <c r="IR1212" s="6"/>
      <c r="IS1212" s="6"/>
      <c r="IT1212" s="6"/>
      <c r="IU1212" s="6"/>
      <c r="IV1212" s="6"/>
      <c r="IW1212" s="6"/>
      <c r="IX1212" s="6"/>
      <c r="IY1212" s="6"/>
      <c r="IZ1212" s="6"/>
    </row>
    <row r="1213" spans="1:260" s="5" customFormat="1" x14ac:dyDescent="0.35">
      <c r="A1213" s="32">
        <v>1209</v>
      </c>
      <c r="B1213" s="33">
        <f>ESTUDIANTES!B1213</f>
        <v>0</v>
      </c>
      <c r="C1213" s="33">
        <f>ESTUDIANTES!C1213</f>
        <v>0</v>
      </c>
      <c r="D1213" s="99">
        <f>ESTUDIANTES!D1213</f>
        <v>0</v>
      </c>
      <c r="E1213" s="99"/>
      <c r="F1213" s="99"/>
      <c r="G1213" s="99"/>
      <c r="H1213" s="34">
        <f>ESTUDIANTES!E1213</f>
        <v>0</v>
      </c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  <c r="GW1213" s="6"/>
      <c r="GX1213" s="6"/>
      <c r="GY1213" s="6"/>
      <c r="GZ1213" s="6"/>
      <c r="HA1213" s="6"/>
      <c r="HB1213" s="6"/>
      <c r="HC1213" s="6"/>
      <c r="HD1213" s="6"/>
      <c r="HE1213" s="6"/>
      <c r="HF1213" s="6"/>
      <c r="HG1213" s="6"/>
      <c r="HH1213" s="6"/>
      <c r="HI1213" s="6"/>
      <c r="HJ1213" s="6"/>
      <c r="HK1213" s="6"/>
      <c r="HL1213" s="6"/>
      <c r="HM1213" s="6"/>
      <c r="HN1213" s="6"/>
      <c r="HO1213" s="6"/>
      <c r="HP1213" s="6"/>
      <c r="HQ1213" s="6"/>
      <c r="HR1213" s="6"/>
      <c r="HS1213" s="6"/>
      <c r="HT1213" s="6"/>
      <c r="HU1213" s="6"/>
      <c r="HV1213" s="6"/>
      <c r="HW1213" s="6"/>
      <c r="HX1213" s="6"/>
      <c r="HY1213" s="6"/>
      <c r="HZ1213" s="6"/>
      <c r="IA1213" s="6"/>
      <c r="IB1213" s="6"/>
      <c r="IC1213" s="6"/>
      <c r="ID1213" s="6"/>
      <c r="IE1213" s="6"/>
      <c r="IF1213" s="6"/>
      <c r="IG1213" s="6"/>
      <c r="IH1213" s="6"/>
      <c r="II1213" s="6"/>
      <c r="IJ1213" s="6"/>
      <c r="IK1213" s="6"/>
      <c r="IL1213" s="6"/>
      <c r="IM1213" s="6"/>
      <c r="IN1213" s="6"/>
      <c r="IO1213" s="6"/>
      <c r="IP1213" s="6"/>
      <c r="IQ1213" s="6"/>
      <c r="IR1213" s="6"/>
      <c r="IS1213" s="6"/>
      <c r="IT1213" s="6"/>
      <c r="IU1213" s="6"/>
      <c r="IV1213" s="6"/>
      <c r="IW1213" s="6"/>
      <c r="IX1213" s="6"/>
      <c r="IY1213" s="6"/>
      <c r="IZ1213" s="6"/>
    </row>
    <row r="1214" spans="1:260" s="5" customFormat="1" x14ac:dyDescent="0.35">
      <c r="A1214" s="32">
        <v>1210</v>
      </c>
      <c r="B1214" s="33">
        <f>ESTUDIANTES!B1214</f>
        <v>0</v>
      </c>
      <c r="C1214" s="33">
        <f>ESTUDIANTES!C1214</f>
        <v>0</v>
      </c>
      <c r="D1214" s="99">
        <f>ESTUDIANTES!D1214</f>
        <v>0</v>
      </c>
      <c r="E1214" s="99"/>
      <c r="F1214" s="99"/>
      <c r="G1214" s="99"/>
      <c r="H1214" s="34">
        <f>ESTUDIANTES!E1214</f>
        <v>0</v>
      </c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  <c r="FS1214" s="6"/>
      <c r="FT1214" s="6"/>
      <c r="FU1214" s="6"/>
      <c r="FV1214" s="6"/>
      <c r="FW1214" s="6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  <c r="GP1214" s="6"/>
      <c r="GQ1214" s="6"/>
      <c r="GR1214" s="6"/>
      <c r="GS1214" s="6"/>
      <c r="GT1214" s="6"/>
      <c r="GU1214" s="6"/>
      <c r="GV1214" s="6"/>
      <c r="GW1214" s="6"/>
      <c r="GX1214" s="6"/>
      <c r="GY1214" s="6"/>
      <c r="GZ1214" s="6"/>
      <c r="HA1214" s="6"/>
      <c r="HB1214" s="6"/>
      <c r="HC1214" s="6"/>
      <c r="HD1214" s="6"/>
      <c r="HE1214" s="6"/>
      <c r="HF1214" s="6"/>
      <c r="HG1214" s="6"/>
      <c r="HH1214" s="6"/>
      <c r="HI1214" s="6"/>
      <c r="HJ1214" s="6"/>
      <c r="HK1214" s="6"/>
      <c r="HL1214" s="6"/>
      <c r="HM1214" s="6"/>
      <c r="HN1214" s="6"/>
      <c r="HO1214" s="6"/>
      <c r="HP1214" s="6"/>
      <c r="HQ1214" s="6"/>
      <c r="HR1214" s="6"/>
      <c r="HS1214" s="6"/>
      <c r="HT1214" s="6"/>
      <c r="HU1214" s="6"/>
      <c r="HV1214" s="6"/>
      <c r="HW1214" s="6"/>
      <c r="HX1214" s="6"/>
      <c r="HY1214" s="6"/>
      <c r="HZ1214" s="6"/>
      <c r="IA1214" s="6"/>
      <c r="IB1214" s="6"/>
      <c r="IC1214" s="6"/>
      <c r="ID1214" s="6"/>
      <c r="IE1214" s="6"/>
      <c r="IF1214" s="6"/>
      <c r="IG1214" s="6"/>
      <c r="IH1214" s="6"/>
      <c r="II1214" s="6"/>
      <c r="IJ1214" s="6"/>
      <c r="IK1214" s="6"/>
      <c r="IL1214" s="6"/>
      <c r="IM1214" s="6"/>
      <c r="IN1214" s="6"/>
      <c r="IO1214" s="6"/>
      <c r="IP1214" s="6"/>
      <c r="IQ1214" s="6"/>
      <c r="IR1214" s="6"/>
      <c r="IS1214" s="6"/>
      <c r="IT1214" s="6"/>
      <c r="IU1214" s="6"/>
      <c r="IV1214" s="6"/>
      <c r="IW1214" s="6"/>
      <c r="IX1214" s="6"/>
      <c r="IY1214" s="6"/>
      <c r="IZ1214" s="6"/>
    </row>
    <row r="1215" spans="1:260" s="5" customFormat="1" x14ac:dyDescent="0.35">
      <c r="A1215" s="32">
        <v>1211</v>
      </c>
      <c r="B1215" s="33">
        <f>ESTUDIANTES!B1215</f>
        <v>0</v>
      </c>
      <c r="C1215" s="33">
        <f>ESTUDIANTES!C1215</f>
        <v>0</v>
      </c>
      <c r="D1215" s="99">
        <f>ESTUDIANTES!D1215</f>
        <v>0</v>
      </c>
      <c r="E1215" s="99"/>
      <c r="F1215" s="99"/>
      <c r="G1215" s="99"/>
      <c r="H1215" s="34">
        <f>ESTUDIANTES!E1215</f>
        <v>0</v>
      </c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  <c r="GW1215" s="6"/>
      <c r="GX1215" s="6"/>
      <c r="GY1215" s="6"/>
      <c r="GZ1215" s="6"/>
      <c r="HA1215" s="6"/>
      <c r="HB1215" s="6"/>
      <c r="HC1215" s="6"/>
      <c r="HD1215" s="6"/>
      <c r="HE1215" s="6"/>
      <c r="HF1215" s="6"/>
      <c r="HG1215" s="6"/>
      <c r="HH1215" s="6"/>
      <c r="HI1215" s="6"/>
      <c r="HJ1215" s="6"/>
      <c r="HK1215" s="6"/>
      <c r="HL1215" s="6"/>
      <c r="HM1215" s="6"/>
      <c r="HN1215" s="6"/>
      <c r="HO1215" s="6"/>
      <c r="HP1215" s="6"/>
      <c r="HQ1215" s="6"/>
      <c r="HR1215" s="6"/>
      <c r="HS1215" s="6"/>
      <c r="HT1215" s="6"/>
      <c r="HU1215" s="6"/>
      <c r="HV1215" s="6"/>
      <c r="HW1215" s="6"/>
      <c r="HX1215" s="6"/>
      <c r="HY1215" s="6"/>
      <c r="HZ1215" s="6"/>
      <c r="IA1215" s="6"/>
      <c r="IB1215" s="6"/>
      <c r="IC1215" s="6"/>
      <c r="ID1215" s="6"/>
      <c r="IE1215" s="6"/>
      <c r="IF1215" s="6"/>
      <c r="IG1215" s="6"/>
      <c r="IH1215" s="6"/>
      <c r="II1215" s="6"/>
      <c r="IJ1215" s="6"/>
      <c r="IK1215" s="6"/>
      <c r="IL1215" s="6"/>
      <c r="IM1215" s="6"/>
      <c r="IN1215" s="6"/>
      <c r="IO1215" s="6"/>
      <c r="IP1215" s="6"/>
      <c r="IQ1215" s="6"/>
      <c r="IR1215" s="6"/>
      <c r="IS1215" s="6"/>
      <c r="IT1215" s="6"/>
      <c r="IU1215" s="6"/>
      <c r="IV1215" s="6"/>
      <c r="IW1215" s="6"/>
      <c r="IX1215" s="6"/>
      <c r="IY1215" s="6"/>
      <c r="IZ1215" s="6"/>
    </row>
    <row r="1216" spans="1:260" s="5" customFormat="1" x14ac:dyDescent="0.35">
      <c r="A1216" s="32">
        <v>1212</v>
      </c>
      <c r="B1216" s="33">
        <f>ESTUDIANTES!B1216</f>
        <v>0</v>
      </c>
      <c r="C1216" s="33">
        <f>ESTUDIANTES!C1216</f>
        <v>0</v>
      </c>
      <c r="D1216" s="99">
        <f>ESTUDIANTES!D1216</f>
        <v>0</v>
      </c>
      <c r="E1216" s="99"/>
      <c r="F1216" s="99"/>
      <c r="G1216" s="99"/>
      <c r="H1216" s="34">
        <f>ESTUDIANTES!E1216</f>
        <v>0</v>
      </c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  <c r="GW1216" s="6"/>
      <c r="GX1216" s="6"/>
      <c r="GY1216" s="6"/>
      <c r="GZ1216" s="6"/>
      <c r="HA1216" s="6"/>
      <c r="HB1216" s="6"/>
      <c r="HC1216" s="6"/>
      <c r="HD1216" s="6"/>
      <c r="HE1216" s="6"/>
      <c r="HF1216" s="6"/>
      <c r="HG1216" s="6"/>
      <c r="HH1216" s="6"/>
      <c r="HI1216" s="6"/>
      <c r="HJ1216" s="6"/>
      <c r="HK1216" s="6"/>
      <c r="HL1216" s="6"/>
      <c r="HM1216" s="6"/>
      <c r="HN1216" s="6"/>
      <c r="HO1216" s="6"/>
      <c r="HP1216" s="6"/>
      <c r="HQ1216" s="6"/>
      <c r="HR1216" s="6"/>
      <c r="HS1216" s="6"/>
      <c r="HT1216" s="6"/>
      <c r="HU1216" s="6"/>
      <c r="HV1216" s="6"/>
      <c r="HW1216" s="6"/>
      <c r="HX1216" s="6"/>
      <c r="HY1216" s="6"/>
      <c r="HZ1216" s="6"/>
      <c r="IA1216" s="6"/>
      <c r="IB1216" s="6"/>
      <c r="IC1216" s="6"/>
      <c r="ID1216" s="6"/>
      <c r="IE1216" s="6"/>
      <c r="IF1216" s="6"/>
      <c r="IG1216" s="6"/>
      <c r="IH1216" s="6"/>
      <c r="II1216" s="6"/>
      <c r="IJ1216" s="6"/>
      <c r="IK1216" s="6"/>
      <c r="IL1216" s="6"/>
      <c r="IM1216" s="6"/>
      <c r="IN1216" s="6"/>
      <c r="IO1216" s="6"/>
      <c r="IP1216" s="6"/>
      <c r="IQ1216" s="6"/>
      <c r="IR1216" s="6"/>
      <c r="IS1216" s="6"/>
      <c r="IT1216" s="6"/>
      <c r="IU1216" s="6"/>
      <c r="IV1216" s="6"/>
      <c r="IW1216" s="6"/>
      <c r="IX1216" s="6"/>
      <c r="IY1216" s="6"/>
      <c r="IZ1216" s="6"/>
    </row>
    <row r="1217" spans="1:260" s="5" customFormat="1" x14ac:dyDescent="0.35">
      <c r="A1217" s="32">
        <v>1213</v>
      </c>
      <c r="B1217" s="33">
        <f>ESTUDIANTES!B1217</f>
        <v>0</v>
      </c>
      <c r="C1217" s="33">
        <f>ESTUDIANTES!C1217</f>
        <v>0</v>
      </c>
      <c r="D1217" s="99">
        <f>ESTUDIANTES!D1217</f>
        <v>0</v>
      </c>
      <c r="E1217" s="99"/>
      <c r="F1217" s="99"/>
      <c r="G1217" s="99"/>
      <c r="H1217" s="34">
        <f>ESTUDIANTES!E1217</f>
        <v>0</v>
      </c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  <c r="FS1217" s="6"/>
      <c r="FT1217" s="6"/>
      <c r="FU1217" s="6"/>
      <c r="FV1217" s="6"/>
      <c r="FW1217" s="6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  <c r="GP1217" s="6"/>
      <c r="GQ1217" s="6"/>
      <c r="GR1217" s="6"/>
      <c r="GS1217" s="6"/>
      <c r="GT1217" s="6"/>
      <c r="GU1217" s="6"/>
      <c r="GV1217" s="6"/>
      <c r="GW1217" s="6"/>
      <c r="GX1217" s="6"/>
      <c r="GY1217" s="6"/>
      <c r="GZ1217" s="6"/>
      <c r="HA1217" s="6"/>
      <c r="HB1217" s="6"/>
      <c r="HC1217" s="6"/>
      <c r="HD1217" s="6"/>
      <c r="HE1217" s="6"/>
      <c r="HF1217" s="6"/>
      <c r="HG1217" s="6"/>
      <c r="HH1217" s="6"/>
      <c r="HI1217" s="6"/>
      <c r="HJ1217" s="6"/>
      <c r="HK1217" s="6"/>
      <c r="HL1217" s="6"/>
      <c r="HM1217" s="6"/>
      <c r="HN1217" s="6"/>
      <c r="HO1217" s="6"/>
      <c r="HP1217" s="6"/>
      <c r="HQ1217" s="6"/>
      <c r="HR1217" s="6"/>
      <c r="HS1217" s="6"/>
      <c r="HT1217" s="6"/>
      <c r="HU1217" s="6"/>
      <c r="HV1217" s="6"/>
      <c r="HW1217" s="6"/>
      <c r="HX1217" s="6"/>
      <c r="HY1217" s="6"/>
      <c r="HZ1217" s="6"/>
      <c r="IA1217" s="6"/>
      <c r="IB1217" s="6"/>
      <c r="IC1217" s="6"/>
      <c r="ID1217" s="6"/>
      <c r="IE1217" s="6"/>
      <c r="IF1217" s="6"/>
      <c r="IG1217" s="6"/>
      <c r="IH1217" s="6"/>
      <c r="II1217" s="6"/>
      <c r="IJ1217" s="6"/>
      <c r="IK1217" s="6"/>
      <c r="IL1217" s="6"/>
      <c r="IM1217" s="6"/>
      <c r="IN1217" s="6"/>
      <c r="IO1217" s="6"/>
      <c r="IP1217" s="6"/>
      <c r="IQ1217" s="6"/>
      <c r="IR1217" s="6"/>
      <c r="IS1217" s="6"/>
      <c r="IT1217" s="6"/>
      <c r="IU1217" s="6"/>
      <c r="IV1217" s="6"/>
      <c r="IW1217" s="6"/>
      <c r="IX1217" s="6"/>
      <c r="IY1217" s="6"/>
      <c r="IZ1217" s="6"/>
    </row>
    <row r="1218" spans="1:260" s="5" customFormat="1" x14ac:dyDescent="0.35">
      <c r="A1218" s="32">
        <v>1214</v>
      </c>
      <c r="B1218" s="33">
        <f>ESTUDIANTES!B1218</f>
        <v>0</v>
      </c>
      <c r="C1218" s="33">
        <f>ESTUDIANTES!C1218</f>
        <v>0</v>
      </c>
      <c r="D1218" s="99">
        <f>ESTUDIANTES!D1218</f>
        <v>0</v>
      </c>
      <c r="E1218" s="99"/>
      <c r="F1218" s="99"/>
      <c r="G1218" s="99"/>
      <c r="H1218" s="34">
        <f>ESTUDIANTES!E1218</f>
        <v>0</v>
      </c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  <c r="FS1218" s="6"/>
      <c r="FT1218" s="6"/>
      <c r="FU1218" s="6"/>
      <c r="FV1218" s="6"/>
      <c r="FW1218" s="6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  <c r="GP1218" s="6"/>
      <c r="GQ1218" s="6"/>
      <c r="GR1218" s="6"/>
      <c r="GS1218" s="6"/>
      <c r="GT1218" s="6"/>
      <c r="GU1218" s="6"/>
      <c r="GV1218" s="6"/>
      <c r="GW1218" s="6"/>
      <c r="GX1218" s="6"/>
      <c r="GY1218" s="6"/>
      <c r="GZ1218" s="6"/>
      <c r="HA1218" s="6"/>
      <c r="HB1218" s="6"/>
      <c r="HC1218" s="6"/>
      <c r="HD1218" s="6"/>
      <c r="HE1218" s="6"/>
      <c r="HF1218" s="6"/>
      <c r="HG1218" s="6"/>
      <c r="HH1218" s="6"/>
      <c r="HI1218" s="6"/>
      <c r="HJ1218" s="6"/>
      <c r="HK1218" s="6"/>
      <c r="HL1218" s="6"/>
      <c r="HM1218" s="6"/>
      <c r="HN1218" s="6"/>
      <c r="HO1218" s="6"/>
      <c r="HP1218" s="6"/>
      <c r="HQ1218" s="6"/>
      <c r="HR1218" s="6"/>
      <c r="HS1218" s="6"/>
      <c r="HT1218" s="6"/>
      <c r="HU1218" s="6"/>
      <c r="HV1218" s="6"/>
      <c r="HW1218" s="6"/>
      <c r="HX1218" s="6"/>
      <c r="HY1218" s="6"/>
      <c r="HZ1218" s="6"/>
      <c r="IA1218" s="6"/>
      <c r="IB1218" s="6"/>
      <c r="IC1218" s="6"/>
      <c r="ID1218" s="6"/>
      <c r="IE1218" s="6"/>
      <c r="IF1218" s="6"/>
      <c r="IG1218" s="6"/>
      <c r="IH1218" s="6"/>
      <c r="II1218" s="6"/>
      <c r="IJ1218" s="6"/>
      <c r="IK1218" s="6"/>
      <c r="IL1218" s="6"/>
      <c r="IM1218" s="6"/>
      <c r="IN1218" s="6"/>
      <c r="IO1218" s="6"/>
      <c r="IP1218" s="6"/>
      <c r="IQ1218" s="6"/>
      <c r="IR1218" s="6"/>
      <c r="IS1218" s="6"/>
      <c r="IT1218" s="6"/>
      <c r="IU1218" s="6"/>
      <c r="IV1218" s="6"/>
      <c r="IW1218" s="6"/>
      <c r="IX1218" s="6"/>
      <c r="IY1218" s="6"/>
      <c r="IZ1218" s="6"/>
    </row>
    <row r="1219" spans="1:260" s="5" customFormat="1" x14ac:dyDescent="0.35">
      <c r="A1219" s="32">
        <v>1215</v>
      </c>
      <c r="B1219" s="33">
        <f>ESTUDIANTES!B1219</f>
        <v>0</v>
      </c>
      <c r="C1219" s="33">
        <f>ESTUDIANTES!C1219</f>
        <v>0</v>
      </c>
      <c r="D1219" s="99">
        <f>ESTUDIANTES!D1219</f>
        <v>0</v>
      </c>
      <c r="E1219" s="99"/>
      <c r="F1219" s="99"/>
      <c r="G1219" s="99"/>
      <c r="H1219" s="34">
        <f>ESTUDIANTES!E1219</f>
        <v>0</v>
      </c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  <c r="FS1219" s="6"/>
      <c r="FT1219" s="6"/>
      <c r="FU1219" s="6"/>
      <c r="FV1219" s="6"/>
      <c r="FW1219" s="6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  <c r="GP1219" s="6"/>
      <c r="GQ1219" s="6"/>
      <c r="GR1219" s="6"/>
      <c r="GS1219" s="6"/>
      <c r="GT1219" s="6"/>
      <c r="GU1219" s="6"/>
      <c r="GV1219" s="6"/>
      <c r="GW1219" s="6"/>
      <c r="GX1219" s="6"/>
      <c r="GY1219" s="6"/>
      <c r="GZ1219" s="6"/>
      <c r="HA1219" s="6"/>
      <c r="HB1219" s="6"/>
      <c r="HC1219" s="6"/>
      <c r="HD1219" s="6"/>
      <c r="HE1219" s="6"/>
      <c r="HF1219" s="6"/>
      <c r="HG1219" s="6"/>
      <c r="HH1219" s="6"/>
      <c r="HI1219" s="6"/>
      <c r="HJ1219" s="6"/>
      <c r="HK1219" s="6"/>
      <c r="HL1219" s="6"/>
      <c r="HM1219" s="6"/>
      <c r="HN1219" s="6"/>
      <c r="HO1219" s="6"/>
      <c r="HP1219" s="6"/>
      <c r="HQ1219" s="6"/>
      <c r="HR1219" s="6"/>
      <c r="HS1219" s="6"/>
      <c r="HT1219" s="6"/>
      <c r="HU1219" s="6"/>
      <c r="HV1219" s="6"/>
      <c r="HW1219" s="6"/>
      <c r="HX1219" s="6"/>
      <c r="HY1219" s="6"/>
      <c r="HZ1219" s="6"/>
      <c r="IA1219" s="6"/>
      <c r="IB1219" s="6"/>
      <c r="IC1219" s="6"/>
      <c r="ID1219" s="6"/>
      <c r="IE1219" s="6"/>
      <c r="IF1219" s="6"/>
      <c r="IG1219" s="6"/>
      <c r="IH1219" s="6"/>
      <c r="II1219" s="6"/>
      <c r="IJ1219" s="6"/>
      <c r="IK1219" s="6"/>
      <c r="IL1219" s="6"/>
      <c r="IM1219" s="6"/>
      <c r="IN1219" s="6"/>
      <c r="IO1219" s="6"/>
      <c r="IP1219" s="6"/>
      <c r="IQ1219" s="6"/>
      <c r="IR1219" s="6"/>
      <c r="IS1219" s="6"/>
      <c r="IT1219" s="6"/>
      <c r="IU1219" s="6"/>
      <c r="IV1219" s="6"/>
      <c r="IW1219" s="6"/>
      <c r="IX1219" s="6"/>
      <c r="IY1219" s="6"/>
      <c r="IZ1219" s="6"/>
    </row>
    <row r="1220" spans="1:260" s="5" customFormat="1" x14ac:dyDescent="0.35">
      <c r="A1220" s="32">
        <v>1216</v>
      </c>
      <c r="B1220" s="33">
        <f>ESTUDIANTES!B1220</f>
        <v>0</v>
      </c>
      <c r="C1220" s="33">
        <f>ESTUDIANTES!C1220</f>
        <v>0</v>
      </c>
      <c r="D1220" s="99">
        <f>ESTUDIANTES!D1220</f>
        <v>0</v>
      </c>
      <c r="E1220" s="99"/>
      <c r="F1220" s="99"/>
      <c r="G1220" s="99"/>
      <c r="H1220" s="34">
        <f>ESTUDIANTES!E1220</f>
        <v>0</v>
      </c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  <c r="FS1220" s="6"/>
      <c r="FT1220" s="6"/>
      <c r="FU1220" s="6"/>
      <c r="FV1220" s="6"/>
      <c r="FW1220" s="6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  <c r="GP1220" s="6"/>
      <c r="GQ1220" s="6"/>
      <c r="GR1220" s="6"/>
      <c r="GS1220" s="6"/>
      <c r="GT1220" s="6"/>
      <c r="GU1220" s="6"/>
      <c r="GV1220" s="6"/>
      <c r="GW1220" s="6"/>
      <c r="GX1220" s="6"/>
      <c r="GY1220" s="6"/>
      <c r="GZ1220" s="6"/>
      <c r="HA1220" s="6"/>
      <c r="HB1220" s="6"/>
      <c r="HC1220" s="6"/>
      <c r="HD1220" s="6"/>
      <c r="HE1220" s="6"/>
      <c r="HF1220" s="6"/>
      <c r="HG1220" s="6"/>
      <c r="HH1220" s="6"/>
      <c r="HI1220" s="6"/>
      <c r="HJ1220" s="6"/>
      <c r="HK1220" s="6"/>
      <c r="HL1220" s="6"/>
      <c r="HM1220" s="6"/>
      <c r="HN1220" s="6"/>
      <c r="HO1220" s="6"/>
      <c r="HP1220" s="6"/>
      <c r="HQ1220" s="6"/>
      <c r="HR1220" s="6"/>
      <c r="HS1220" s="6"/>
      <c r="HT1220" s="6"/>
      <c r="HU1220" s="6"/>
      <c r="HV1220" s="6"/>
      <c r="HW1220" s="6"/>
      <c r="HX1220" s="6"/>
      <c r="HY1220" s="6"/>
      <c r="HZ1220" s="6"/>
      <c r="IA1220" s="6"/>
      <c r="IB1220" s="6"/>
      <c r="IC1220" s="6"/>
      <c r="ID1220" s="6"/>
      <c r="IE1220" s="6"/>
      <c r="IF1220" s="6"/>
      <c r="IG1220" s="6"/>
      <c r="IH1220" s="6"/>
      <c r="II1220" s="6"/>
      <c r="IJ1220" s="6"/>
      <c r="IK1220" s="6"/>
      <c r="IL1220" s="6"/>
      <c r="IM1220" s="6"/>
      <c r="IN1220" s="6"/>
      <c r="IO1220" s="6"/>
      <c r="IP1220" s="6"/>
      <c r="IQ1220" s="6"/>
      <c r="IR1220" s="6"/>
      <c r="IS1220" s="6"/>
      <c r="IT1220" s="6"/>
      <c r="IU1220" s="6"/>
      <c r="IV1220" s="6"/>
      <c r="IW1220" s="6"/>
      <c r="IX1220" s="6"/>
      <c r="IY1220" s="6"/>
      <c r="IZ1220" s="6"/>
    </row>
    <row r="1221" spans="1:260" s="5" customFormat="1" x14ac:dyDescent="0.35">
      <c r="A1221" s="32">
        <v>1217</v>
      </c>
      <c r="B1221" s="33">
        <f>ESTUDIANTES!B1221</f>
        <v>0</v>
      </c>
      <c r="C1221" s="33">
        <f>ESTUDIANTES!C1221</f>
        <v>0</v>
      </c>
      <c r="D1221" s="99">
        <f>ESTUDIANTES!D1221</f>
        <v>0</v>
      </c>
      <c r="E1221" s="99"/>
      <c r="F1221" s="99"/>
      <c r="G1221" s="99"/>
      <c r="H1221" s="34">
        <f>ESTUDIANTES!E1221</f>
        <v>0</v>
      </c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  <c r="FS1221" s="6"/>
      <c r="FT1221" s="6"/>
      <c r="FU1221" s="6"/>
      <c r="FV1221" s="6"/>
      <c r="FW1221" s="6"/>
      <c r="FX1221" s="6"/>
      <c r="FY1221" s="6"/>
      <c r="FZ1221" s="6"/>
      <c r="GA1221" s="6"/>
      <c r="GB1221" s="6"/>
      <c r="GC1221" s="6"/>
      <c r="GD1221" s="6"/>
      <c r="GE1221" s="6"/>
      <c r="GF1221" s="6"/>
      <c r="GG1221" s="6"/>
      <c r="GH1221" s="6"/>
      <c r="GI1221" s="6"/>
      <c r="GJ1221" s="6"/>
      <c r="GK1221" s="6"/>
      <c r="GL1221" s="6"/>
      <c r="GM1221" s="6"/>
      <c r="GN1221" s="6"/>
      <c r="GO1221" s="6"/>
      <c r="GP1221" s="6"/>
      <c r="GQ1221" s="6"/>
      <c r="GR1221" s="6"/>
      <c r="GS1221" s="6"/>
      <c r="GT1221" s="6"/>
      <c r="GU1221" s="6"/>
      <c r="GV1221" s="6"/>
      <c r="GW1221" s="6"/>
      <c r="GX1221" s="6"/>
      <c r="GY1221" s="6"/>
      <c r="GZ1221" s="6"/>
      <c r="HA1221" s="6"/>
      <c r="HB1221" s="6"/>
      <c r="HC1221" s="6"/>
      <c r="HD1221" s="6"/>
      <c r="HE1221" s="6"/>
      <c r="HF1221" s="6"/>
      <c r="HG1221" s="6"/>
      <c r="HH1221" s="6"/>
      <c r="HI1221" s="6"/>
      <c r="HJ1221" s="6"/>
      <c r="HK1221" s="6"/>
      <c r="HL1221" s="6"/>
      <c r="HM1221" s="6"/>
      <c r="HN1221" s="6"/>
      <c r="HO1221" s="6"/>
      <c r="HP1221" s="6"/>
      <c r="HQ1221" s="6"/>
      <c r="HR1221" s="6"/>
      <c r="HS1221" s="6"/>
      <c r="HT1221" s="6"/>
      <c r="HU1221" s="6"/>
      <c r="HV1221" s="6"/>
      <c r="HW1221" s="6"/>
      <c r="HX1221" s="6"/>
      <c r="HY1221" s="6"/>
      <c r="HZ1221" s="6"/>
      <c r="IA1221" s="6"/>
      <c r="IB1221" s="6"/>
      <c r="IC1221" s="6"/>
      <c r="ID1221" s="6"/>
      <c r="IE1221" s="6"/>
      <c r="IF1221" s="6"/>
      <c r="IG1221" s="6"/>
      <c r="IH1221" s="6"/>
      <c r="II1221" s="6"/>
      <c r="IJ1221" s="6"/>
      <c r="IK1221" s="6"/>
      <c r="IL1221" s="6"/>
      <c r="IM1221" s="6"/>
      <c r="IN1221" s="6"/>
      <c r="IO1221" s="6"/>
      <c r="IP1221" s="6"/>
      <c r="IQ1221" s="6"/>
      <c r="IR1221" s="6"/>
      <c r="IS1221" s="6"/>
      <c r="IT1221" s="6"/>
      <c r="IU1221" s="6"/>
      <c r="IV1221" s="6"/>
      <c r="IW1221" s="6"/>
      <c r="IX1221" s="6"/>
      <c r="IY1221" s="6"/>
      <c r="IZ1221" s="6"/>
    </row>
    <row r="1222" spans="1:260" s="5" customFormat="1" x14ac:dyDescent="0.35">
      <c r="A1222" s="32">
        <v>1218</v>
      </c>
      <c r="B1222" s="33">
        <f>ESTUDIANTES!B1222</f>
        <v>0</v>
      </c>
      <c r="C1222" s="33">
        <f>ESTUDIANTES!C1222</f>
        <v>0</v>
      </c>
      <c r="D1222" s="99">
        <f>ESTUDIANTES!D1222</f>
        <v>0</v>
      </c>
      <c r="E1222" s="99"/>
      <c r="F1222" s="99"/>
      <c r="G1222" s="99"/>
      <c r="H1222" s="34">
        <f>ESTUDIANTES!E1222</f>
        <v>0</v>
      </c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  <c r="FS1222" s="6"/>
      <c r="FT1222" s="6"/>
      <c r="FU1222" s="6"/>
      <c r="FV1222" s="6"/>
      <c r="FW1222" s="6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  <c r="GP1222" s="6"/>
      <c r="GQ1222" s="6"/>
      <c r="GR1222" s="6"/>
      <c r="GS1222" s="6"/>
      <c r="GT1222" s="6"/>
      <c r="GU1222" s="6"/>
      <c r="GV1222" s="6"/>
      <c r="GW1222" s="6"/>
      <c r="GX1222" s="6"/>
      <c r="GY1222" s="6"/>
      <c r="GZ1222" s="6"/>
      <c r="HA1222" s="6"/>
      <c r="HB1222" s="6"/>
      <c r="HC1222" s="6"/>
      <c r="HD1222" s="6"/>
      <c r="HE1222" s="6"/>
      <c r="HF1222" s="6"/>
      <c r="HG1222" s="6"/>
      <c r="HH1222" s="6"/>
      <c r="HI1222" s="6"/>
      <c r="HJ1222" s="6"/>
      <c r="HK1222" s="6"/>
      <c r="HL1222" s="6"/>
      <c r="HM1222" s="6"/>
      <c r="HN1222" s="6"/>
      <c r="HO1222" s="6"/>
      <c r="HP1222" s="6"/>
      <c r="HQ1222" s="6"/>
      <c r="HR1222" s="6"/>
      <c r="HS1222" s="6"/>
      <c r="HT1222" s="6"/>
      <c r="HU1222" s="6"/>
      <c r="HV1222" s="6"/>
      <c r="HW1222" s="6"/>
      <c r="HX1222" s="6"/>
      <c r="HY1222" s="6"/>
      <c r="HZ1222" s="6"/>
      <c r="IA1222" s="6"/>
      <c r="IB1222" s="6"/>
      <c r="IC1222" s="6"/>
      <c r="ID1222" s="6"/>
      <c r="IE1222" s="6"/>
      <c r="IF1222" s="6"/>
      <c r="IG1222" s="6"/>
      <c r="IH1222" s="6"/>
      <c r="II1222" s="6"/>
      <c r="IJ1222" s="6"/>
      <c r="IK1222" s="6"/>
      <c r="IL1222" s="6"/>
      <c r="IM1222" s="6"/>
      <c r="IN1222" s="6"/>
      <c r="IO1222" s="6"/>
      <c r="IP1222" s="6"/>
      <c r="IQ1222" s="6"/>
      <c r="IR1222" s="6"/>
      <c r="IS1222" s="6"/>
      <c r="IT1222" s="6"/>
      <c r="IU1222" s="6"/>
      <c r="IV1222" s="6"/>
      <c r="IW1222" s="6"/>
      <c r="IX1222" s="6"/>
      <c r="IY1222" s="6"/>
      <c r="IZ1222" s="6"/>
    </row>
    <row r="1223" spans="1:260" s="5" customFormat="1" x14ac:dyDescent="0.35">
      <c r="A1223" s="32">
        <v>1219</v>
      </c>
      <c r="B1223" s="33">
        <f>ESTUDIANTES!B1223</f>
        <v>0</v>
      </c>
      <c r="C1223" s="33">
        <f>ESTUDIANTES!C1223</f>
        <v>0</v>
      </c>
      <c r="D1223" s="99">
        <f>ESTUDIANTES!D1223</f>
        <v>0</v>
      </c>
      <c r="E1223" s="99"/>
      <c r="F1223" s="99"/>
      <c r="G1223" s="99"/>
      <c r="H1223" s="34">
        <f>ESTUDIANTES!E1223</f>
        <v>0</v>
      </c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  <c r="FS1223" s="6"/>
      <c r="FT1223" s="6"/>
      <c r="FU1223" s="6"/>
      <c r="FV1223" s="6"/>
      <c r="FW1223" s="6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  <c r="GP1223" s="6"/>
      <c r="GQ1223" s="6"/>
      <c r="GR1223" s="6"/>
      <c r="GS1223" s="6"/>
      <c r="GT1223" s="6"/>
      <c r="GU1223" s="6"/>
      <c r="GV1223" s="6"/>
      <c r="GW1223" s="6"/>
      <c r="GX1223" s="6"/>
      <c r="GY1223" s="6"/>
      <c r="GZ1223" s="6"/>
      <c r="HA1223" s="6"/>
      <c r="HB1223" s="6"/>
      <c r="HC1223" s="6"/>
      <c r="HD1223" s="6"/>
      <c r="HE1223" s="6"/>
      <c r="HF1223" s="6"/>
      <c r="HG1223" s="6"/>
      <c r="HH1223" s="6"/>
      <c r="HI1223" s="6"/>
      <c r="HJ1223" s="6"/>
      <c r="HK1223" s="6"/>
      <c r="HL1223" s="6"/>
      <c r="HM1223" s="6"/>
      <c r="HN1223" s="6"/>
      <c r="HO1223" s="6"/>
      <c r="HP1223" s="6"/>
      <c r="HQ1223" s="6"/>
      <c r="HR1223" s="6"/>
      <c r="HS1223" s="6"/>
      <c r="HT1223" s="6"/>
      <c r="HU1223" s="6"/>
      <c r="HV1223" s="6"/>
      <c r="HW1223" s="6"/>
      <c r="HX1223" s="6"/>
      <c r="HY1223" s="6"/>
      <c r="HZ1223" s="6"/>
      <c r="IA1223" s="6"/>
      <c r="IB1223" s="6"/>
      <c r="IC1223" s="6"/>
      <c r="ID1223" s="6"/>
      <c r="IE1223" s="6"/>
      <c r="IF1223" s="6"/>
      <c r="IG1223" s="6"/>
      <c r="IH1223" s="6"/>
      <c r="II1223" s="6"/>
      <c r="IJ1223" s="6"/>
      <c r="IK1223" s="6"/>
      <c r="IL1223" s="6"/>
      <c r="IM1223" s="6"/>
      <c r="IN1223" s="6"/>
      <c r="IO1223" s="6"/>
      <c r="IP1223" s="6"/>
      <c r="IQ1223" s="6"/>
      <c r="IR1223" s="6"/>
      <c r="IS1223" s="6"/>
      <c r="IT1223" s="6"/>
      <c r="IU1223" s="6"/>
      <c r="IV1223" s="6"/>
      <c r="IW1223" s="6"/>
      <c r="IX1223" s="6"/>
      <c r="IY1223" s="6"/>
      <c r="IZ1223" s="6"/>
    </row>
    <row r="1224" spans="1:260" s="5" customFormat="1" x14ac:dyDescent="0.35">
      <c r="A1224" s="32">
        <v>1220</v>
      </c>
      <c r="B1224" s="33">
        <f>ESTUDIANTES!B1224</f>
        <v>0</v>
      </c>
      <c r="C1224" s="33">
        <f>ESTUDIANTES!C1224</f>
        <v>0</v>
      </c>
      <c r="D1224" s="99">
        <f>ESTUDIANTES!D1224</f>
        <v>0</v>
      </c>
      <c r="E1224" s="99"/>
      <c r="F1224" s="99"/>
      <c r="G1224" s="99"/>
      <c r="H1224" s="34">
        <f>ESTUDIANTES!E1224</f>
        <v>0</v>
      </c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  <c r="FS1224" s="6"/>
      <c r="FT1224" s="6"/>
      <c r="FU1224" s="6"/>
      <c r="FV1224" s="6"/>
      <c r="FW1224" s="6"/>
      <c r="FX1224" s="6"/>
      <c r="FY1224" s="6"/>
      <c r="FZ1224" s="6"/>
      <c r="GA1224" s="6"/>
      <c r="GB1224" s="6"/>
      <c r="GC1224" s="6"/>
      <c r="GD1224" s="6"/>
      <c r="GE1224" s="6"/>
      <c r="GF1224" s="6"/>
      <c r="GG1224" s="6"/>
      <c r="GH1224" s="6"/>
      <c r="GI1224" s="6"/>
      <c r="GJ1224" s="6"/>
      <c r="GK1224" s="6"/>
      <c r="GL1224" s="6"/>
      <c r="GM1224" s="6"/>
      <c r="GN1224" s="6"/>
      <c r="GO1224" s="6"/>
      <c r="GP1224" s="6"/>
      <c r="GQ1224" s="6"/>
      <c r="GR1224" s="6"/>
      <c r="GS1224" s="6"/>
      <c r="GT1224" s="6"/>
      <c r="GU1224" s="6"/>
      <c r="GV1224" s="6"/>
      <c r="GW1224" s="6"/>
      <c r="GX1224" s="6"/>
      <c r="GY1224" s="6"/>
      <c r="GZ1224" s="6"/>
      <c r="HA1224" s="6"/>
      <c r="HB1224" s="6"/>
      <c r="HC1224" s="6"/>
      <c r="HD1224" s="6"/>
      <c r="HE1224" s="6"/>
      <c r="HF1224" s="6"/>
      <c r="HG1224" s="6"/>
      <c r="HH1224" s="6"/>
      <c r="HI1224" s="6"/>
      <c r="HJ1224" s="6"/>
      <c r="HK1224" s="6"/>
      <c r="HL1224" s="6"/>
      <c r="HM1224" s="6"/>
      <c r="HN1224" s="6"/>
      <c r="HO1224" s="6"/>
      <c r="HP1224" s="6"/>
      <c r="HQ1224" s="6"/>
      <c r="HR1224" s="6"/>
      <c r="HS1224" s="6"/>
      <c r="HT1224" s="6"/>
      <c r="HU1224" s="6"/>
      <c r="HV1224" s="6"/>
      <c r="HW1224" s="6"/>
      <c r="HX1224" s="6"/>
      <c r="HY1224" s="6"/>
      <c r="HZ1224" s="6"/>
      <c r="IA1224" s="6"/>
      <c r="IB1224" s="6"/>
      <c r="IC1224" s="6"/>
      <c r="ID1224" s="6"/>
      <c r="IE1224" s="6"/>
      <c r="IF1224" s="6"/>
      <c r="IG1224" s="6"/>
      <c r="IH1224" s="6"/>
      <c r="II1224" s="6"/>
      <c r="IJ1224" s="6"/>
      <c r="IK1224" s="6"/>
      <c r="IL1224" s="6"/>
      <c r="IM1224" s="6"/>
      <c r="IN1224" s="6"/>
      <c r="IO1224" s="6"/>
      <c r="IP1224" s="6"/>
      <c r="IQ1224" s="6"/>
      <c r="IR1224" s="6"/>
      <c r="IS1224" s="6"/>
      <c r="IT1224" s="6"/>
      <c r="IU1224" s="6"/>
      <c r="IV1224" s="6"/>
      <c r="IW1224" s="6"/>
      <c r="IX1224" s="6"/>
      <c r="IY1224" s="6"/>
      <c r="IZ1224" s="6"/>
    </row>
    <row r="1225" spans="1:260" s="5" customFormat="1" x14ac:dyDescent="0.35">
      <c r="A1225" s="32">
        <v>1221</v>
      </c>
      <c r="B1225" s="33">
        <f>ESTUDIANTES!B1225</f>
        <v>0</v>
      </c>
      <c r="C1225" s="33">
        <f>ESTUDIANTES!C1225</f>
        <v>0</v>
      </c>
      <c r="D1225" s="99">
        <f>ESTUDIANTES!D1225</f>
        <v>0</v>
      </c>
      <c r="E1225" s="99"/>
      <c r="F1225" s="99"/>
      <c r="G1225" s="99"/>
      <c r="H1225" s="34">
        <f>ESTUDIANTES!E1225</f>
        <v>0</v>
      </c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  <c r="GW1225" s="6"/>
      <c r="GX1225" s="6"/>
      <c r="GY1225" s="6"/>
      <c r="GZ1225" s="6"/>
      <c r="HA1225" s="6"/>
      <c r="HB1225" s="6"/>
      <c r="HC1225" s="6"/>
      <c r="HD1225" s="6"/>
      <c r="HE1225" s="6"/>
      <c r="HF1225" s="6"/>
      <c r="HG1225" s="6"/>
      <c r="HH1225" s="6"/>
      <c r="HI1225" s="6"/>
      <c r="HJ1225" s="6"/>
      <c r="HK1225" s="6"/>
      <c r="HL1225" s="6"/>
      <c r="HM1225" s="6"/>
      <c r="HN1225" s="6"/>
      <c r="HO1225" s="6"/>
      <c r="HP1225" s="6"/>
      <c r="HQ1225" s="6"/>
      <c r="HR1225" s="6"/>
      <c r="HS1225" s="6"/>
      <c r="HT1225" s="6"/>
      <c r="HU1225" s="6"/>
      <c r="HV1225" s="6"/>
      <c r="HW1225" s="6"/>
      <c r="HX1225" s="6"/>
      <c r="HY1225" s="6"/>
      <c r="HZ1225" s="6"/>
      <c r="IA1225" s="6"/>
      <c r="IB1225" s="6"/>
      <c r="IC1225" s="6"/>
      <c r="ID1225" s="6"/>
      <c r="IE1225" s="6"/>
      <c r="IF1225" s="6"/>
      <c r="IG1225" s="6"/>
      <c r="IH1225" s="6"/>
      <c r="II1225" s="6"/>
      <c r="IJ1225" s="6"/>
      <c r="IK1225" s="6"/>
      <c r="IL1225" s="6"/>
      <c r="IM1225" s="6"/>
      <c r="IN1225" s="6"/>
      <c r="IO1225" s="6"/>
      <c r="IP1225" s="6"/>
      <c r="IQ1225" s="6"/>
      <c r="IR1225" s="6"/>
      <c r="IS1225" s="6"/>
      <c r="IT1225" s="6"/>
      <c r="IU1225" s="6"/>
      <c r="IV1225" s="6"/>
      <c r="IW1225" s="6"/>
      <c r="IX1225" s="6"/>
      <c r="IY1225" s="6"/>
      <c r="IZ1225" s="6"/>
    </row>
    <row r="1226" spans="1:260" s="5" customFormat="1" x14ac:dyDescent="0.35">
      <c r="A1226" s="32">
        <v>1222</v>
      </c>
      <c r="B1226" s="33">
        <f>ESTUDIANTES!B1226</f>
        <v>0</v>
      </c>
      <c r="C1226" s="33">
        <f>ESTUDIANTES!C1226</f>
        <v>0</v>
      </c>
      <c r="D1226" s="99">
        <f>ESTUDIANTES!D1226</f>
        <v>0</v>
      </c>
      <c r="E1226" s="99"/>
      <c r="F1226" s="99"/>
      <c r="G1226" s="99"/>
      <c r="H1226" s="34">
        <f>ESTUDIANTES!E1226</f>
        <v>0</v>
      </c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  <c r="FS1226" s="6"/>
      <c r="FT1226" s="6"/>
      <c r="FU1226" s="6"/>
      <c r="FV1226" s="6"/>
      <c r="FW1226" s="6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  <c r="GP1226" s="6"/>
      <c r="GQ1226" s="6"/>
      <c r="GR1226" s="6"/>
      <c r="GS1226" s="6"/>
      <c r="GT1226" s="6"/>
      <c r="GU1226" s="6"/>
      <c r="GV1226" s="6"/>
      <c r="GW1226" s="6"/>
      <c r="GX1226" s="6"/>
      <c r="GY1226" s="6"/>
      <c r="GZ1226" s="6"/>
      <c r="HA1226" s="6"/>
      <c r="HB1226" s="6"/>
      <c r="HC1226" s="6"/>
      <c r="HD1226" s="6"/>
      <c r="HE1226" s="6"/>
      <c r="HF1226" s="6"/>
      <c r="HG1226" s="6"/>
      <c r="HH1226" s="6"/>
      <c r="HI1226" s="6"/>
      <c r="HJ1226" s="6"/>
      <c r="HK1226" s="6"/>
      <c r="HL1226" s="6"/>
      <c r="HM1226" s="6"/>
      <c r="HN1226" s="6"/>
      <c r="HO1226" s="6"/>
      <c r="HP1226" s="6"/>
      <c r="HQ1226" s="6"/>
      <c r="HR1226" s="6"/>
      <c r="HS1226" s="6"/>
      <c r="HT1226" s="6"/>
      <c r="HU1226" s="6"/>
      <c r="HV1226" s="6"/>
      <c r="HW1226" s="6"/>
      <c r="HX1226" s="6"/>
      <c r="HY1226" s="6"/>
      <c r="HZ1226" s="6"/>
      <c r="IA1226" s="6"/>
      <c r="IB1226" s="6"/>
      <c r="IC1226" s="6"/>
      <c r="ID1226" s="6"/>
      <c r="IE1226" s="6"/>
      <c r="IF1226" s="6"/>
      <c r="IG1226" s="6"/>
      <c r="IH1226" s="6"/>
      <c r="II1226" s="6"/>
      <c r="IJ1226" s="6"/>
      <c r="IK1226" s="6"/>
      <c r="IL1226" s="6"/>
      <c r="IM1226" s="6"/>
      <c r="IN1226" s="6"/>
      <c r="IO1226" s="6"/>
      <c r="IP1226" s="6"/>
      <c r="IQ1226" s="6"/>
      <c r="IR1226" s="6"/>
      <c r="IS1226" s="6"/>
      <c r="IT1226" s="6"/>
      <c r="IU1226" s="6"/>
      <c r="IV1226" s="6"/>
      <c r="IW1226" s="6"/>
      <c r="IX1226" s="6"/>
      <c r="IY1226" s="6"/>
      <c r="IZ1226" s="6"/>
    </row>
    <row r="1227" spans="1:260" s="5" customFormat="1" x14ac:dyDescent="0.35">
      <c r="A1227" s="32">
        <v>1223</v>
      </c>
      <c r="B1227" s="33">
        <f>ESTUDIANTES!B1227</f>
        <v>0</v>
      </c>
      <c r="C1227" s="33">
        <f>ESTUDIANTES!C1227</f>
        <v>0</v>
      </c>
      <c r="D1227" s="99">
        <f>ESTUDIANTES!D1227</f>
        <v>0</v>
      </c>
      <c r="E1227" s="99"/>
      <c r="F1227" s="99"/>
      <c r="G1227" s="99"/>
      <c r="H1227" s="34">
        <f>ESTUDIANTES!E1227</f>
        <v>0</v>
      </c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  <c r="FS1227" s="6"/>
      <c r="FT1227" s="6"/>
      <c r="FU1227" s="6"/>
      <c r="FV1227" s="6"/>
      <c r="FW1227" s="6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  <c r="GP1227" s="6"/>
      <c r="GQ1227" s="6"/>
      <c r="GR1227" s="6"/>
      <c r="GS1227" s="6"/>
      <c r="GT1227" s="6"/>
      <c r="GU1227" s="6"/>
      <c r="GV1227" s="6"/>
      <c r="GW1227" s="6"/>
      <c r="GX1227" s="6"/>
      <c r="GY1227" s="6"/>
      <c r="GZ1227" s="6"/>
      <c r="HA1227" s="6"/>
      <c r="HB1227" s="6"/>
      <c r="HC1227" s="6"/>
      <c r="HD1227" s="6"/>
      <c r="HE1227" s="6"/>
      <c r="HF1227" s="6"/>
      <c r="HG1227" s="6"/>
      <c r="HH1227" s="6"/>
      <c r="HI1227" s="6"/>
      <c r="HJ1227" s="6"/>
      <c r="HK1227" s="6"/>
      <c r="HL1227" s="6"/>
      <c r="HM1227" s="6"/>
      <c r="HN1227" s="6"/>
      <c r="HO1227" s="6"/>
      <c r="HP1227" s="6"/>
      <c r="HQ1227" s="6"/>
      <c r="HR1227" s="6"/>
      <c r="HS1227" s="6"/>
      <c r="HT1227" s="6"/>
      <c r="HU1227" s="6"/>
      <c r="HV1227" s="6"/>
      <c r="HW1227" s="6"/>
      <c r="HX1227" s="6"/>
      <c r="HY1227" s="6"/>
      <c r="HZ1227" s="6"/>
      <c r="IA1227" s="6"/>
      <c r="IB1227" s="6"/>
      <c r="IC1227" s="6"/>
      <c r="ID1227" s="6"/>
      <c r="IE1227" s="6"/>
      <c r="IF1227" s="6"/>
      <c r="IG1227" s="6"/>
      <c r="IH1227" s="6"/>
      <c r="II1227" s="6"/>
      <c r="IJ1227" s="6"/>
      <c r="IK1227" s="6"/>
      <c r="IL1227" s="6"/>
      <c r="IM1227" s="6"/>
      <c r="IN1227" s="6"/>
      <c r="IO1227" s="6"/>
      <c r="IP1227" s="6"/>
      <c r="IQ1227" s="6"/>
      <c r="IR1227" s="6"/>
      <c r="IS1227" s="6"/>
      <c r="IT1227" s="6"/>
      <c r="IU1227" s="6"/>
      <c r="IV1227" s="6"/>
      <c r="IW1227" s="6"/>
      <c r="IX1227" s="6"/>
      <c r="IY1227" s="6"/>
      <c r="IZ1227" s="6"/>
    </row>
    <row r="1228" spans="1:260" s="5" customFormat="1" x14ac:dyDescent="0.35">
      <c r="A1228" s="32">
        <v>1224</v>
      </c>
      <c r="B1228" s="33">
        <f>ESTUDIANTES!B1228</f>
        <v>0</v>
      </c>
      <c r="C1228" s="33">
        <f>ESTUDIANTES!C1228</f>
        <v>0</v>
      </c>
      <c r="D1228" s="99">
        <f>ESTUDIANTES!D1228</f>
        <v>0</v>
      </c>
      <c r="E1228" s="99"/>
      <c r="F1228" s="99"/>
      <c r="G1228" s="99"/>
      <c r="H1228" s="34">
        <f>ESTUDIANTES!E1228</f>
        <v>0</v>
      </c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  <c r="FS1228" s="6"/>
      <c r="FT1228" s="6"/>
      <c r="FU1228" s="6"/>
      <c r="FV1228" s="6"/>
      <c r="FW1228" s="6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  <c r="GP1228" s="6"/>
      <c r="GQ1228" s="6"/>
      <c r="GR1228" s="6"/>
      <c r="GS1228" s="6"/>
      <c r="GT1228" s="6"/>
      <c r="GU1228" s="6"/>
      <c r="GV1228" s="6"/>
      <c r="GW1228" s="6"/>
      <c r="GX1228" s="6"/>
      <c r="GY1228" s="6"/>
      <c r="GZ1228" s="6"/>
      <c r="HA1228" s="6"/>
      <c r="HB1228" s="6"/>
      <c r="HC1228" s="6"/>
      <c r="HD1228" s="6"/>
      <c r="HE1228" s="6"/>
      <c r="HF1228" s="6"/>
      <c r="HG1228" s="6"/>
      <c r="HH1228" s="6"/>
      <c r="HI1228" s="6"/>
      <c r="HJ1228" s="6"/>
      <c r="HK1228" s="6"/>
      <c r="HL1228" s="6"/>
      <c r="HM1228" s="6"/>
      <c r="HN1228" s="6"/>
      <c r="HO1228" s="6"/>
      <c r="HP1228" s="6"/>
      <c r="HQ1228" s="6"/>
      <c r="HR1228" s="6"/>
      <c r="HS1228" s="6"/>
      <c r="HT1228" s="6"/>
      <c r="HU1228" s="6"/>
      <c r="HV1228" s="6"/>
      <c r="HW1228" s="6"/>
      <c r="HX1228" s="6"/>
      <c r="HY1228" s="6"/>
      <c r="HZ1228" s="6"/>
      <c r="IA1228" s="6"/>
      <c r="IB1228" s="6"/>
      <c r="IC1228" s="6"/>
      <c r="ID1228" s="6"/>
      <c r="IE1228" s="6"/>
      <c r="IF1228" s="6"/>
      <c r="IG1228" s="6"/>
      <c r="IH1228" s="6"/>
      <c r="II1228" s="6"/>
      <c r="IJ1228" s="6"/>
      <c r="IK1228" s="6"/>
      <c r="IL1228" s="6"/>
      <c r="IM1228" s="6"/>
      <c r="IN1228" s="6"/>
      <c r="IO1228" s="6"/>
      <c r="IP1228" s="6"/>
      <c r="IQ1228" s="6"/>
      <c r="IR1228" s="6"/>
      <c r="IS1228" s="6"/>
      <c r="IT1228" s="6"/>
      <c r="IU1228" s="6"/>
      <c r="IV1228" s="6"/>
      <c r="IW1228" s="6"/>
      <c r="IX1228" s="6"/>
      <c r="IY1228" s="6"/>
      <c r="IZ1228" s="6"/>
    </row>
    <row r="1229" spans="1:260" s="5" customFormat="1" x14ac:dyDescent="0.35">
      <c r="A1229" s="32">
        <v>1225</v>
      </c>
      <c r="B1229" s="33">
        <f>ESTUDIANTES!B1229</f>
        <v>0</v>
      </c>
      <c r="C1229" s="33">
        <f>ESTUDIANTES!C1229</f>
        <v>0</v>
      </c>
      <c r="D1229" s="99">
        <f>ESTUDIANTES!D1229</f>
        <v>0</v>
      </c>
      <c r="E1229" s="99"/>
      <c r="F1229" s="99"/>
      <c r="G1229" s="99"/>
      <c r="H1229" s="34">
        <f>ESTUDIANTES!E1229</f>
        <v>0</v>
      </c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  <c r="FS1229" s="6"/>
      <c r="FT1229" s="6"/>
      <c r="FU1229" s="6"/>
      <c r="FV1229" s="6"/>
      <c r="FW1229" s="6"/>
      <c r="FX1229" s="6"/>
      <c r="FY1229" s="6"/>
      <c r="FZ1229" s="6"/>
      <c r="GA1229" s="6"/>
      <c r="GB1229" s="6"/>
      <c r="GC1229" s="6"/>
      <c r="GD1229" s="6"/>
      <c r="GE1229" s="6"/>
      <c r="GF1229" s="6"/>
      <c r="GG1229" s="6"/>
      <c r="GH1229" s="6"/>
      <c r="GI1229" s="6"/>
      <c r="GJ1229" s="6"/>
      <c r="GK1229" s="6"/>
      <c r="GL1229" s="6"/>
      <c r="GM1229" s="6"/>
      <c r="GN1229" s="6"/>
      <c r="GO1229" s="6"/>
      <c r="GP1229" s="6"/>
      <c r="GQ1229" s="6"/>
      <c r="GR1229" s="6"/>
      <c r="GS1229" s="6"/>
      <c r="GT1229" s="6"/>
      <c r="GU1229" s="6"/>
      <c r="GV1229" s="6"/>
      <c r="GW1229" s="6"/>
      <c r="GX1229" s="6"/>
      <c r="GY1229" s="6"/>
      <c r="GZ1229" s="6"/>
      <c r="HA1229" s="6"/>
      <c r="HB1229" s="6"/>
      <c r="HC1229" s="6"/>
      <c r="HD1229" s="6"/>
      <c r="HE1229" s="6"/>
      <c r="HF1229" s="6"/>
      <c r="HG1229" s="6"/>
      <c r="HH1229" s="6"/>
      <c r="HI1229" s="6"/>
      <c r="HJ1229" s="6"/>
      <c r="HK1229" s="6"/>
      <c r="HL1229" s="6"/>
      <c r="HM1229" s="6"/>
      <c r="HN1229" s="6"/>
      <c r="HO1229" s="6"/>
      <c r="HP1229" s="6"/>
      <c r="HQ1229" s="6"/>
      <c r="HR1229" s="6"/>
      <c r="HS1229" s="6"/>
      <c r="HT1229" s="6"/>
      <c r="HU1229" s="6"/>
      <c r="HV1229" s="6"/>
      <c r="HW1229" s="6"/>
      <c r="HX1229" s="6"/>
      <c r="HY1229" s="6"/>
      <c r="HZ1229" s="6"/>
      <c r="IA1229" s="6"/>
      <c r="IB1229" s="6"/>
      <c r="IC1229" s="6"/>
      <c r="ID1229" s="6"/>
      <c r="IE1229" s="6"/>
      <c r="IF1229" s="6"/>
      <c r="IG1229" s="6"/>
      <c r="IH1229" s="6"/>
      <c r="II1229" s="6"/>
      <c r="IJ1229" s="6"/>
      <c r="IK1229" s="6"/>
      <c r="IL1229" s="6"/>
      <c r="IM1229" s="6"/>
      <c r="IN1229" s="6"/>
      <c r="IO1229" s="6"/>
      <c r="IP1229" s="6"/>
      <c r="IQ1229" s="6"/>
      <c r="IR1229" s="6"/>
      <c r="IS1229" s="6"/>
      <c r="IT1229" s="6"/>
      <c r="IU1229" s="6"/>
      <c r="IV1229" s="6"/>
      <c r="IW1229" s="6"/>
      <c r="IX1229" s="6"/>
      <c r="IY1229" s="6"/>
      <c r="IZ1229" s="6"/>
    </row>
    <row r="1230" spans="1:260" s="5" customFormat="1" x14ac:dyDescent="0.35">
      <c r="A1230" s="32">
        <v>1226</v>
      </c>
      <c r="B1230" s="33">
        <f>ESTUDIANTES!B1230</f>
        <v>0</v>
      </c>
      <c r="C1230" s="33">
        <f>ESTUDIANTES!C1230</f>
        <v>0</v>
      </c>
      <c r="D1230" s="99">
        <f>ESTUDIANTES!D1230</f>
        <v>0</v>
      </c>
      <c r="E1230" s="99"/>
      <c r="F1230" s="99"/>
      <c r="G1230" s="99"/>
      <c r="H1230" s="34">
        <f>ESTUDIANTES!E1230</f>
        <v>0</v>
      </c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  <c r="GW1230" s="6"/>
      <c r="GX1230" s="6"/>
      <c r="GY1230" s="6"/>
      <c r="GZ1230" s="6"/>
      <c r="HA1230" s="6"/>
      <c r="HB1230" s="6"/>
      <c r="HC1230" s="6"/>
      <c r="HD1230" s="6"/>
      <c r="HE1230" s="6"/>
      <c r="HF1230" s="6"/>
      <c r="HG1230" s="6"/>
      <c r="HH1230" s="6"/>
      <c r="HI1230" s="6"/>
      <c r="HJ1230" s="6"/>
      <c r="HK1230" s="6"/>
      <c r="HL1230" s="6"/>
      <c r="HM1230" s="6"/>
      <c r="HN1230" s="6"/>
      <c r="HO1230" s="6"/>
      <c r="HP1230" s="6"/>
      <c r="HQ1230" s="6"/>
      <c r="HR1230" s="6"/>
      <c r="HS1230" s="6"/>
      <c r="HT1230" s="6"/>
      <c r="HU1230" s="6"/>
      <c r="HV1230" s="6"/>
      <c r="HW1230" s="6"/>
      <c r="HX1230" s="6"/>
      <c r="HY1230" s="6"/>
      <c r="HZ1230" s="6"/>
      <c r="IA1230" s="6"/>
      <c r="IB1230" s="6"/>
      <c r="IC1230" s="6"/>
      <c r="ID1230" s="6"/>
      <c r="IE1230" s="6"/>
      <c r="IF1230" s="6"/>
      <c r="IG1230" s="6"/>
      <c r="IH1230" s="6"/>
      <c r="II1230" s="6"/>
      <c r="IJ1230" s="6"/>
      <c r="IK1230" s="6"/>
      <c r="IL1230" s="6"/>
      <c r="IM1230" s="6"/>
      <c r="IN1230" s="6"/>
      <c r="IO1230" s="6"/>
      <c r="IP1230" s="6"/>
      <c r="IQ1230" s="6"/>
      <c r="IR1230" s="6"/>
      <c r="IS1230" s="6"/>
      <c r="IT1230" s="6"/>
      <c r="IU1230" s="6"/>
      <c r="IV1230" s="6"/>
      <c r="IW1230" s="6"/>
      <c r="IX1230" s="6"/>
      <c r="IY1230" s="6"/>
      <c r="IZ1230" s="6"/>
    </row>
    <row r="1231" spans="1:260" s="5" customFormat="1" x14ac:dyDescent="0.35">
      <c r="A1231" s="32">
        <v>1227</v>
      </c>
      <c r="B1231" s="33">
        <f>ESTUDIANTES!B1231</f>
        <v>0</v>
      </c>
      <c r="C1231" s="33">
        <f>ESTUDIANTES!C1231</f>
        <v>0</v>
      </c>
      <c r="D1231" s="99">
        <f>ESTUDIANTES!D1231</f>
        <v>0</v>
      </c>
      <c r="E1231" s="99"/>
      <c r="F1231" s="99"/>
      <c r="G1231" s="99"/>
      <c r="H1231" s="34">
        <f>ESTUDIANTES!E1231</f>
        <v>0</v>
      </c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  <c r="FS1231" s="6"/>
      <c r="FT1231" s="6"/>
      <c r="FU1231" s="6"/>
      <c r="FV1231" s="6"/>
      <c r="FW1231" s="6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  <c r="GP1231" s="6"/>
      <c r="GQ1231" s="6"/>
      <c r="GR1231" s="6"/>
      <c r="GS1231" s="6"/>
      <c r="GT1231" s="6"/>
      <c r="GU1231" s="6"/>
      <c r="GV1231" s="6"/>
      <c r="GW1231" s="6"/>
      <c r="GX1231" s="6"/>
      <c r="GY1231" s="6"/>
      <c r="GZ1231" s="6"/>
      <c r="HA1231" s="6"/>
      <c r="HB1231" s="6"/>
      <c r="HC1231" s="6"/>
      <c r="HD1231" s="6"/>
      <c r="HE1231" s="6"/>
      <c r="HF1231" s="6"/>
      <c r="HG1231" s="6"/>
      <c r="HH1231" s="6"/>
      <c r="HI1231" s="6"/>
      <c r="HJ1231" s="6"/>
      <c r="HK1231" s="6"/>
      <c r="HL1231" s="6"/>
      <c r="HM1231" s="6"/>
      <c r="HN1231" s="6"/>
      <c r="HO1231" s="6"/>
      <c r="HP1231" s="6"/>
      <c r="HQ1231" s="6"/>
      <c r="HR1231" s="6"/>
      <c r="HS1231" s="6"/>
      <c r="HT1231" s="6"/>
      <c r="HU1231" s="6"/>
      <c r="HV1231" s="6"/>
      <c r="HW1231" s="6"/>
      <c r="HX1231" s="6"/>
      <c r="HY1231" s="6"/>
      <c r="HZ1231" s="6"/>
      <c r="IA1231" s="6"/>
      <c r="IB1231" s="6"/>
      <c r="IC1231" s="6"/>
      <c r="ID1231" s="6"/>
      <c r="IE1231" s="6"/>
      <c r="IF1231" s="6"/>
      <c r="IG1231" s="6"/>
      <c r="IH1231" s="6"/>
      <c r="II1231" s="6"/>
      <c r="IJ1231" s="6"/>
      <c r="IK1231" s="6"/>
      <c r="IL1231" s="6"/>
      <c r="IM1231" s="6"/>
      <c r="IN1231" s="6"/>
      <c r="IO1231" s="6"/>
      <c r="IP1231" s="6"/>
      <c r="IQ1231" s="6"/>
      <c r="IR1231" s="6"/>
      <c r="IS1231" s="6"/>
      <c r="IT1231" s="6"/>
      <c r="IU1231" s="6"/>
      <c r="IV1231" s="6"/>
      <c r="IW1231" s="6"/>
      <c r="IX1231" s="6"/>
      <c r="IY1231" s="6"/>
      <c r="IZ1231" s="6"/>
    </row>
    <row r="1232" spans="1:260" s="5" customFormat="1" x14ac:dyDescent="0.35">
      <c r="A1232" s="32">
        <v>1228</v>
      </c>
      <c r="B1232" s="33">
        <f>ESTUDIANTES!B1232</f>
        <v>0</v>
      </c>
      <c r="C1232" s="33">
        <f>ESTUDIANTES!C1232</f>
        <v>0</v>
      </c>
      <c r="D1232" s="99">
        <f>ESTUDIANTES!D1232</f>
        <v>0</v>
      </c>
      <c r="E1232" s="99"/>
      <c r="F1232" s="99"/>
      <c r="G1232" s="99"/>
      <c r="H1232" s="34">
        <f>ESTUDIANTES!E1232</f>
        <v>0</v>
      </c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  <c r="HA1232" s="6"/>
      <c r="HB1232" s="6"/>
      <c r="HC1232" s="6"/>
      <c r="HD1232" s="6"/>
      <c r="HE1232" s="6"/>
      <c r="HF1232" s="6"/>
      <c r="HG1232" s="6"/>
      <c r="HH1232" s="6"/>
      <c r="HI1232" s="6"/>
      <c r="HJ1232" s="6"/>
      <c r="HK1232" s="6"/>
      <c r="HL1232" s="6"/>
      <c r="HM1232" s="6"/>
      <c r="HN1232" s="6"/>
      <c r="HO1232" s="6"/>
      <c r="HP1232" s="6"/>
      <c r="HQ1232" s="6"/>
      <c r="HR1232" s="6"/>
      <c r="HS1232" s="6"/>
      <c r="HT1232" s="6"/>
      <c r="HU1232" s="6"/>
      <c r="HV1232" s="6"/>
      <c r="HW1232" s="6"/>
      <c r="HX1232" s="6"/>
      <c r="HY1232" s="6"/>
      <c r="HZ1232" s="6"/>
      <c r="IA1232" s="6"/>
      <c r="IB1232" s="6"/>
      <c r="IC1232" s="6"/>
      <c r="ID1232" s="6"/>
      <c r="IE1232" s="6"/>
      <c r="IF1232" s="6"/>
      <c r="IG1232" s="6"/>
      <c r="IH1232" s="6"/>
      <c r="II1232" s="6"/>
      <c r="IJ1232" s="6"/>
      <c r="IK1232" s="6"/>
      <c r="IL1232" s="6"/>
      <c r="IM1232" s="6"/>
      <c r="IN1232" s="6"/>
      <c r="IO1232" s="6"/>
      <c r="IP1232" s="6"/>
      <c r="IQ1232" s="6"/>
      <c r="IR1232" s="6"/>
      <c r="IS1232" s="6"/>
      <c r="IT1232" s="6"/>
      <c r="IU1232" s="6"/>
      <c r="IV1232" s="6"/>
      <c r="IW1232" s="6"/>
      <c r="IX1232" s="6"/>
      <c r="IY1232" s="6"/>
      <c r="IZ1232" s="6"/>
    </row>
    <row r="1233" spans="1:260" s="5" customFormat="1" x14ac:dyDescent="0.35">
      <c r="A1233" s="32">
        <v>1229</v>
      </c>
      <c r="B1233" s="33">
        <f>ESTUDIANTES!B1233</f>
        <v>0</v>
      </c>
      <c r="C1233" s="33">
        <f>ESTUDIANTES!C1233</f>
        <v>0</v>
      </c>
      <c r="D1233" s="99">
        <f>ESTUDIANTES!D1233</f>
        <v>0</v>
      </c>
      <c r="E1233" s="99"/>
      <c r="F1233" s="99"/>
      <c r="G1233" s="99"/>
      <c r="H1233" s="34">
        <f>ESTUDIANTES!E1233</f>
        <v>0</v>
      </c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  <c r="HA1233" s="6"/>
      <c r="HB1233" s="6"/>
      <c r="HC1233" s="6"/>
      <c r="HD1233" s="6"/>
      <c r="HE1233" s="6"/>
      <c r="HF1233" s="6"/>
      <c r="HG1233" s="6"/>
      <c r="HH1233" s="6"/>
      <c r="HI1233" s="6"/>
      <c r="HJ1233" s="6"/>
      <c r="HK1233" s="6"/>
      <c r="HL1233" s="6"/>
      <c r="HM1233" s="6"/>
      <c r="HN1233" s="6"/>
      <c r="HO1233" s="6"/>
      <c r="HP1233" s="6"/>
      <c r="HQ1233" s="6"/>
      <c r="HR1233" s="6"/>
      <c r="HS1233" s="6"/>
      <c r="HT1233" s="6"/>
      <c r="HU1233" s="6"/>
      <c r="HV1233" s="6"/>
      <c r="HW1233" s="6"/>
      <c r="HX1233" s="6"/>
      <c r="HY1233" s="6"/>
      <c r="HZ1233" s="6"/>
      <c r="IA1233" s="6"/>
      <c r="IB1233" s="6"/>
      <c r="IC1233" s="6"/>
      <c r="ID1233" s="6"/>
      <c r="IE1233" s="6"/>
      <c r="IF1233" s="6"/>
      <c r="IG1233" s="6"/>
      <c r="IH1233" s="6"/>
      <c r="II1233" s="6"/>
      <c r="IJ1233" s="6"/>
      <c r="IK1233" s="6"/>
      <c r="IL1233" s="6"/>
      <c r="IM1233" s="6"/>
      <c r="IN1233" s="6"/>
      <c r="IO1233" s="6"/>
      <c r="IP1233" s="6"/>
      <c r="IQ1233" s="6"/>
      <c r="IR1233" s="6"/>
      <c r="IS1233" s="6"/>
      <c r="IT1233" s="6"/>
      <c r="IU1233" s="6"/>
      <c r="IV1233" s="6"/>
      <c r="IW1233" s="6"/>
      <c r="IX1233" s="6"/>
      <c r="IY1233" s="6"/>
      <c r="IZ1233" s="6"/>
    </row>
    <row r="1234" spans="1:260" s="5" customFormat="1" x14ac:dyDescent="0.35">
      <c r="A1234" s="32">
        <v>1230</v>
      </c>
      <c r="B1234" s="33">
        <f>ESTUDIANTES!B1234</f>
        <v>0</v>
      </c>
      <c r="C1234" s="33">
        <f>ESTUDIANTES!C1234</f>
        <v>0</v>
      </c>
      <c r="D1234" s="99">
        <f>ESTUDIANTES!D1234</f>
        <v>0</v>
      </c>
      <c r="E1234" s="99"/>
      <c r="F1234" s="99"/>
      <c r="G1234" s="99"/>
      <c r="H1234" s="34">
        <f>ESTUDIANTES!E1234</f>
        <v>0</v>
      </c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  <c r="HA1234" s="6"/>
      <c r="HB1234" s="6"/>
      <c r="HC1234" s="6"/>
      <c r="HD1234" s="6"/>
      <c r="HE1234" s="6"/>
      <c r="HF1234" s="6"/>
      <c r="HG1234" s="6"/>
      <c r="HH1234" s="6"/>
      <c r="HI1234" s="6"/>
      <c r="HJ1234" s="6"/>
      <c r="HK1234" s="6"/>
      <c r="HL1234" s="6"/>
      <c r="HM1234" s="6"/>
      <c r="HN1234" s="6"/>
      <c r="HO1234" s="6"/>
      <c r="HP1234" s="6"/>
      <c r="HQ1234" s="6"/>
      <c r="HR1234" s="6"/>
      <c r="HS1234" s="6"/>
      <c r="HT1234" s="6"/>
      <c r="HU1234" s="6"/>
      <c r="HV1234" s="6"/>
      <c r="HW1234" s="6"/>
      <c r="HX1234" s="6"/>
      <c r="HY1234" s="6"/>
      <c r="HZ1234" s="6"/>
      <c r="IA1234" s="6"/>
      <c r="IB1234" s="6"/>
      <c r="IC1234" s="6"/>
      <c r="ID1234" s="6"/>
      <c r="IE1234" s="6"/>
      <c r="IF1234" s="6"/>
      <c r="IG1234" s="6"/>
      <c r="IH1234" s="6"/>
      <c r="II1234" s="6"/>
      <c r="IJ1234" s="6"/>
      <c r="IK1234" s="6"/>
      <c r="IL1234" s="6"/>
      <c r="IM1234" s="6"/>
      <c r="IN1234" s="6"/>
      <c r="IO1234" s="6"/>
      <c r="IP1234" s="6"/>
      <c r="IQ1234" s="6"/>
      <c r="IR1234" s="6"/>
      <c r="IS1234" s="6"/>
      <c r="IT1234" s="6"/>
      <c r="IU1234" s="6"/>
      <c r="IV1234" s="6"/>
      <c r="IW1234" s="6"/>
      <c r="IX1234" s="6"/>
      <c r="IY1234" s="6"/>
      <c r="IZ1234" s="6"/>
    </row>
    <row r="1235" spans="1:260" s="5" customFormat="1" x14ac:dyDescent="0.35">
      <c r="A1235" s="32">
        <v>1231</v>
      </c>
      <c r="B1235" s="33">
        <f>ESTUDIANTES!B1235</f>
        <v>0</v>
      </c>
      <c r="C1235" s="33">
        <f>ESTUDIANTES!C1235</f>
        <v>0</v>
      </c>
      <c r="D1235" s="99">
        <f>ESTUDIANTES!D1235</f>
        <v>0</v>
      </c>
      <c r="E1235" s="99"/>
      <c r="F1235" s="99"/>
      <c r="G1235" s="99"/>
      <c r="H1235" s="34">
        <f>ESTUDIANTES!E1235</f>
        <v>0</v>
      </c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  <c r="HA1235" s="6"/>
      <c r="HB1235" s="6"/>
      <c r="HC1235" s="6"/>
      <c r="HD1235" s="6"/>
      <c r="HE1235" s="6"/>
      <c r="HF1235" s="6"/>
      <c r="HG1235" s="6"/>
      <c r="HH1235" s="6"/>
      <c r="HI1235" s="6"/>
      <c r="HJ1235" s="6"/>
      <c r="HK1235" s="6"/>
      <c r="HL1235" s="6"/>
      <c r="HM1235" s="6"/>
      <c r="HN1235" s="6"/>
      <c r="HO1235" s="6"/>
      <c r="HP1235" s="6"/>
      <c r="HQ1235" s="6"/>
      <c r="HR1235" s="6"/>
      <c r="HS1235" s="6"/>
      <c r="HT1235" s="6"/>
      <c r="HU1235" s="6"/>
      <c r="HV1235" s="6"/>
      <c r="HW1235" s="6"/>
      <c r="HX1235" s="6"/>
      <c r="HY1235" s="6"/>
      <c r="HZ1235" s="6"/>
      <c r="IA1235" s="6"/>
      <c r="IB1235" s="6"/>
      <c r="IC1235" s="6"/>
      <c r="ID1235" s="6"/>
      <c r="IE1235" s="6"/>
      <c r="IF1235" s="6"/>
      <c r="IG1235" s="6"/>
      <c r="IH1235" s="6"/>
      <c r="II1235" s="6"/>
      <c r="IJ1235" s="6"/>
      <c r="IK1235" s="6"/>
      <c r="IL1235" s="6"/>
      <c r="IM1235" s="6"/>
      <c r="IN1235" s="6"/>
      <c r="IO1235" s="6"/>
      <c r="IP1235" s="6"/>
      <c r="IQ1235" s="6"/>
      <c r="IR1235" s="6"/>
      <c r="IS1235" s="6"/>
      <c r="IT1235" s="6"/>
      <c r="IU1235" s="6"/>
      <c r="IV1235" s="6"/>
      <c r="IW1235" s="6"/>
      <c r="IX1235" s="6"/>
      <c r="IY1235" s="6"/>
      <c r="IZ1235" s="6"/>
    </row>
    <row r="1236" spans="1:260" s="5" customFormat="1" x14ac:dyDescent="0.35">
      <c r="A1236" s="32">
        <v>1232</v>
      </c>
      <c r="B1236" s="33">
        <f>ESTUDIANTES!B1236</f>
        <v>0</v>
      </c>
      <c r="C1236" s="33">
        <f>ESTUDIANTES!C1236</f>
        <v>0</v>
      </c>
      <c r="D1236" s="99">
        <f>ESTUDIANTES!D1236</f>
        <v>0</v>
      </c>
      <c r="E1236" s="99"/>
      <c r="F1236" s="99"/>
      <c r="G1236" s="99"/>
      <c r="H1236" s="34">
        <f>ESTUDIANTES!E1236</f>
        <v>0</v>
      </c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  <c r="FS1236" s="6"/>
      <c r="FT1236" s="6"/>
      <c r="FU1236" s="6"/>
      <c r="FV1236" s="6"/>
      <c r="FW1236" s="6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  <c r="GP1236" s="6"/>
      <c r="GQ1236" s="6"/>
      <c r="GR1236" s="6"/>
      <c r="GS1236" s="6"/>
      <c r="GT1236" s="6"/>
      <c r="GU1236" s="6"/>
      <c r="GV1236" s="6"/>
      <c r="GW1236" s="6"/>
      <c r="GX1236" s="6"/>
      <c r="GY1236" s="6"/>
      <c r="GZ1236" s="6"/>
      <c r="HA1236" s="6"/>
      <c r="HB1236" s="6"/>
      <c r="HC1236" s="6"/>
      <c r="HD1236" s="6"/>
      <c r="HE1236" s="6"/>
      <c r="HF1236" s="6"/>
      <c r="HG1236" s="6"/>
      <c r="HH1236" s="6"/>
      <c r="HI1236" s="6"/>
      <c r="HJ1236" s="6"/>
      <c r="HK1236" s="6"/>
      <c r="HL1236" s="6"/>
      <c r="HM1236" s="6"/>
      <c r="HN1236" s="6"/>
      <c r="HO1236" s="6"/>
      <c r="HP1236" s="6"/>
      <c r="HQ1236" s="6"/>
      <c r="HR1236" s="6"/>
      <c r="HS1236" s="6"/>
      <c r="HT1236" s="6"/>
      <c r="HU1236" s="6"/>
      <c r="HV1236" s="6"/>
      <c r="HW1236" s="6"/>
      <c r="HX1236" s="6"/>
      <c r="HY1236" s="6"/>
      <c r="HZ1236" s="6"/>
      <c r="IA1236" s="6"/>
      <c r="IB1236" s="6"/>
      <c r="IC1236" s="6"/>
      <c r="ID1236" s="6"/>
      <c r="IE1236" s="6"/>
      <c r="IF1236" s="6"/>
      <c r="IG1236" s="6"/>
      <c r="IH1236" s="6"/>
      <c r="II1236" s="6"/>
      <c r="IJ1236" s="6"/>
      <c r="IK1236" s="6"/>
      <c r="IL1236" s="6"/>
      <c r="IM1236" s="6"/>
      <c r="IN1236" s="6"/>
      <c r="IO1236" s="6"/>
      <c r="IP1236" s="6"/>
      <c r="IQ1236" s="6"/>
      <c r="IR1236" s="6"/>
      <c r="IS1236" s="6"/>
      <c r="IT1236" s="6"/>
      <c r="IU1236" s="6"/>
      <c r="IV1236" s="6"/>
      <c r="IW1236" s="6"/>
      <c r="IX1236" s="6"/>
      <c r="IY1236" s="6"/>
      <c r="IZ1236" s="6"/>
    </row>
    <row r="1237" spans="1:260" s="5" customFormat="1" x14ac:dyDescent="0.35">
      <c r="A1237" s="32">
        <v>1233</v>
      </c>
      <c r="B1237" s="33">
        <f>ESTUDIANTES!B1237</f>
        <v>0</v>
      </c>
      <c r="C1237" s="33">
        <f>ESTUDIANTES!C1237</f>
        <v>0</v>
      </c>
      <c r="D1237" s="99">
        <f>ESTUDIANTES!D1237</f>
        <v>0</v>
      </c>
      <c r="E1237" s="99"/>
      <c r="F1237" s="99"/>
      <c r="G1237" s="99"/>
      <c r="H1237" s="34">
        <f>ESTUDIANTES!E1237</f>
        <v>0</v>
      </c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  <c r="FS1237" s="6"/>
      <c r="FT1237" s="6"/>
      <c r="FU1237" s="6"/>
      <c r="FV1237" s="6"/>
      <c r="FW1237" s="6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  <c r="GP1237" s="6"/>
      <c r="GQ1237" s="6"/>
      <c r="GR1237" s="6"/>
      <c r="GS1237" s="6"/>
      <c r="GT1237" s="6"/>
      <c r="GU1237" s="6"/>
      <c r="GV1237" s="6"/>
      <c r="GW1237" s="6"/>
      <c r="GX1237" s="6"/>
      <c r="GY1237" s="6"/>
      <c r="GZ1237" s="6"/>
      <c r="HA1237" s="6"/>
      <c r="HB1237" s="6"/>
      <c r="HC1237" s="6"/>
      <c r="HD1237" s="6"/>
      <c r="HE1237" s="6"/>
      <c r="HF1237" s="6"/>
      <c r="HG1237" s="6"/>
      <c r="HH1237" s="6"/>
      <c r="HI1237" s="6"/>
      <c r="HJ1237" s="6"/>
      <c r="HK1237" s="6"/>
      <c r="HL1237" s="6"/>
      <c r="HM1237" s="6"/>
      <c r="HN1237" s="6"/>
      <c r="HO1237" s="6"/>
      <c r="HP1237" s="6"/>
      <c r="HQ1237" s="6"/>
      <c r="HR1237" s="6"/>
      <c r="HS1237" s="6"/>
      <c r="HT1237" s="6"/>
      <c r="HU1237" s="6"/>
      <c r="HV1237" s="6"/>
      <c r="HW1237" s="6"/>
      <c r="HX1237" s="6"/>
      <c r="HY1237" s="6"/>
      <c r="HZ1237" s="6"/>
      <c r="IA1237" s="6"/>
      <c r="IB1237" s="6"/>
      <c r="IC1237" s="6"/>
      <c r="ID1237" s="6"/>
      <c r="IE1237" s="6"/>
      <c r="IF1237" s="6"/>
      <c r="IG1237" s="6"/>
      <c r="IH1237" s="6"/>
      <c r="II1237" s="6"/>
      <c r="IJ1237" s="6"/>
      <c r="IK1237" s="6"/>
      <c r="IL1237" s="6"/>
      <c r="IM1237" s="6"/>
      <c r="IN1237" s="6"/>
      <c r="IO1237" s="6"/>
      <c r="IP1237" s="6"/>
      <c r="IQ1237" s="6"/>
      <c r="IR1237" s="6"/>
      <c r="IS1237" s="6"/>
      <c r="IT1237" s="6"/>
      <c r="IU1237" s="6"/>
      <c r="IV1237" s="6"/>
      <c r="IW1237" s="6"/>
      <c r="IX1237" s="6"/>
      <c r="IY1237" s="6"/>
      <c r="IZ1237" s="6"/>
    </row>
    <row r="1238" spans="1:260" s="5" customFormat="1" x14ac:dyDescent="0.35">
      <c r="A1238" s="32">
        <v>1234</v>
      </c>
      <c r="B1238" s="33">
        <f>ESTUDIANTES!B1238</f>
        <v>0</v>
      </c>
      <c r="C1238" s="33">
        <f>ESTUDIANTES!C1238</f>
        <v>0</v>
      </c>
      <c r="D1238" s="99">
        <f>ESTUDIANTES!D1238</f>
        <v>0</v>
      </c>
      <c r="E1238" s="99"/>
      <c r="F1238" s="99"/>
      <c r="G1238" s="99"/>
      <c r="H1238" s="34">
        <f>ESTUDIANTES!E1238</f>
        <v>0</v>
      </c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  <c r="GW1238" s="6"/>
      <c r="GX1238" s="6"/>
      <c r="GY1238" s="6"/>
      <c r="GZ1238" s="6"/>
      <c r="HA1238" s="6"/>
      <c r="HB1238" s="6"/>
      <c r="HC1238" s="6"/>
      <c r="HD1238" s="6"/>
      <c r="HE1238" s="6"/>
      <c r="HF1238" s="6"/>
      <c r="HG1238" s="6"/>
      <c r="HH1238" s="6"/>
      <c r="HI1238" s="6"/>
      <c r="HJ1238" s="6"/>
      <c r="HK1238" s="6"/>
      <c r="HL1238" s="6"/>
      <c r="HM1238" s="6"/>
      <c r="HN1238" s="6"/>
      <c r="HO1238" s="6"/>
      <c r="HP1238" s="6"/>
      <c r="HQ1238" s="6"/>
      <c r="HR1238" s="6"/>
      <c r="HS1238" s="6"/>
      <c r="HT1238" s="6"/>
      <c r="HU1238" s="6"/>
      <c r="HV1238" s="6"/>
      <c r="HW1238" s="6"/>
      <c r="HX1238" s="6"/>
      <c r="HY1238" s="6"/>
      <c r="HZ1238" s="6"/>
      <c r="IA1238" s="6"/>
      <c r="IB1238" s="6"/>
      <c r="IC1238" s="6"/>
      <c r="ID1238" s="6"/>
      <c r="IE1238" s="6"/>
      <c r="IF1238" s="6"/>
      <c r="IG1238" s="6"/>
      <c r="IH1238" s="6"/>
      <c r="II1238" s="6"/>
      <c r="IJ1238" s="6"/>
      <c r="IK1238" s="6"/>
      <c r="IL1238" s="6"/>
      <c r="IM1238" s="6"/>
      <c r="IN1238" s="6"/>
      <c r="IO1238" s="6"/>
      <c r="IP1238" s="6"/>
      <c r="IQ1238" s="6"/>
      <c r="IR1238" s="6"/>
      <c r="IS1238" s="6"/>
      <c r="IT1238" s="6"/>
      <c r="IU1238" s="6"/>
      <c r="IV1238" s="6"/>
      <c r="IW1238" s="6"/>
      <c r="IX1238" s="6"/>
      <c r="IY1238" s="6"/>
      <c r="IZ1238" s="6"/>
    </row>
    <row r="1239" spans="1:260" s="5" customFormat="1" x14ac:dyDescent="0.35">
      <c r="A1239" s="32">
        <v>1235</v>
      </c>
      <c r="B1239" s="33">
        <f>ESTUDIANTES!B1239</f>
        <v>0</v>
      </c>
      <c r="C1239" s="33">
        <f>ESTUDIANTES!C1239</f>
        <v>0</v>
      </c>
      <c r="D1239" s="99">
        <f>ESTUDIANTES!D1239</f>
        <v>0</v>
      </c>
      <c r="E1239" s="99"/>
      <c r="F1239" s="99"/>
      <c r="G1239" s="99"/>
      <c r="H1239" s="34">
        <f>ESTUDIANTES!E1239</f>
        <v>0</v>
      </c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  <c r="HA1239" s="6"/>
      <c r="HB1239" s="6"/>
      <c r="HC1239" s="6"/>
      <c r="HD1239" s="6"/>
      <c r="HE1239" s="6"/>
      <c r="HF1239" s="6"/>
      <c r="HG1239" s="6"/>
      <c r="HH1239" s="6"/>
      <c r="HI1239" s="6"/>
      <c r="HJ1239" s="6"/>
      <c r="HK1239" s="6"/>
      <c r="HL1239" s="6"/>
      <c r="HM1239" s="6"/>
      <c r="HN1239" s="6"/>
      <c r="HO1239" s="6"/>
      <c r="HP1239" s="6"/>
      <c r="HQ1239" s="6"/>
      <c r="HR1239" s="6"/>
      <c r="HS1239" s="6"/>
      <c r="HT1239" s="6"/>
      <c r="HU1239" s="6"/>
      <c r="HV1239" s="6"/>
      <c r="HW1239" s="6"/>
      <c r="HX1239" s="6"/>
      <c r="HY1239" s="6"/>
      <c r="HZ1239" s="6"/>
      <c r="IA1239" s="6"/>
      <c r="IB1239" s="6"/>
      <c r="IC1239" s="6"/>
      <c r="ID1239" s="6"/>
      <c r="IE1239" s="6"/>
      <c r="IF1239" s="6"/>
      <c r="IG1239" s="6"/>
      <c r="IH1239" s="6"/>
      <c r="II1239" s="6"/>
      <c r="IJ1239" s="6"/>
      <c r="IK1239" s="6"/>
      <c r="IL1239" s="6"/>
      <c r="IM1239" s="6"/>
      <c r="IN1239" s="6"/>
      <c r="IO1239" s="6"/>
      <c r="IP1239" s="6"/>
      <c r="IQ1239" s="6"/>
      <c r="IR1239" s="6"/>
      <c r="IS1239" s="6"/>
      <c r="IT1239" s="6"/>
      <c r="IU1239" s="6"/>
      <c r="IV1239" s="6"/>
      <c r="IW1239" s="6"/>
      <c r="IX1239" s="6"/>
      <c r="IY1239" s="6"/>
      <c r="IZ1239" s="6"/>
    </row>
    <row r="1240" spans="1:260" s="5" customFormat="1" x14ac:dyDescent="0.35">
      <c r="A1240" s="32">
        <v>1236</v>
      </c>
      <c r="B1240" s="33">
        <f>ESTUDIANTES!B1240</f>
        <v>0</v>
      </c>
      <c r="C1240" s="33">
        <f>ESTUDIANTES!C1240</f>
        <v>0</v>
      </c>
      <c r="D1240" s="99">
        <f>ESTUDIANTES!D1240</f>
        <v>0</v>
      </c>
      <c r="E1240" s="99"/>
      <c r="F1240" s="99"/>
      <c r="G1240" s="99"/>
      <c r="H1240" s="34">
        <f>ESTUDIANTES!E1240</f>
        <v>0</v>
      </c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  <c r="FS1240" s="6"/>
      <c r="FT1240" s="6"/>
      <c r="FU1240" s="6"/>
      <c r="FV1240" s="6"/>
      <c r="FW1240" s="6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  <c r="GP1240" s="6"/>
      <c r="GQ1240" s="6"/>
      <c r="GR1240" s="6"/>
      <c r="GS1240" s="6"/>
      <c r="GT1240" s="6"/>
      <c r="GU1240" s="6"/>
      <c r="GV1240" s="6"/>
      <c r="GW1240" s="6"/>
      <c r="GX1240" s="6"/>
      <c r="GY1240" s="6"/>
      <c r="GZ1240" s="6"/>
      <c r="HA1240" s="6"/>
      <c r="HB1240" s="6"/>
      <c r="HC1240" s="6"/>
      <c r="HD1240" s="6"/>
      <c r="HE1240" s="6"/>
      <c r="HF1240" s="6"/>
      <c r="HG1240" s="6"/>
      <c r="HH1240" s="6"/>
      <c r="HI1240" s="6"/>
      <c r="HJ1240" s="6"/>
      <c r="HK1240" s="6"/>
      <c r="HL1240" s="6"/>
      <c r="HM1240" s="6"/>
      <c r="HN1240" s="6"/>
      <c r="HO1240" s="6"/>
      <c r="HP1240" s="6"/>
      <c r="HQ1240" s="6"/>
      <c r="HR1240" s="6"/>
      <c r="HS1240" s="6"/>
      <c r="HT1240" s="6"/>
      <c r="HU1240" s="6"/>
      <c r="HV1240" s="6"/>
      <c r="HW1240" s="6"/>
      <c r="HX1240" s="6"/>
      <c r="HY1240" s="6"/>
      <c r="HZ1240" s="6"/>
      <c r="IA1240" s="6"/>
      <c r="IB1240" s="6"/>
      <c r="IC1240" s="6"/>
      <c r="ID1240" s="6"/>
      <c r="IE1240" s="6"/>
      <c r="IF1240" s="6"/>
      <c r="IG1240" s="6"/>
      <c r="IH1240" s="6"/>
      <c r="II1240" s="6"/>
      <c r="IJ1240" s="6"/>
      <c r="IK1240" s="6"/>
      <c r="IL1240" s="6"/>
      <c r="IM1240" s="6"/>
      <c r="IN1240" s="6"/>
      <c r="IO1240" s="6"/>
      <c r="IP1240" s="6"/>
      <c r="IQ1240" s="6"/>
      <c r="IR1240" s="6"/>
      <c r="IS1240" s="6"/>
      <c r="IT1240" s="6"/>
      <c r="IU1240" s="6"/>
      <c r="IV1240" s="6"/>
      <c r="IW1240" s="6"/>
      <c r="IX1240" s="6"/>
      <c r="IY1240" s="6"/>
      <c r="IZ1240" s="6"/>
    </row>
    <row r="1241" spans="1:260" s="5" customFormat="1" x14ac:dyDescent="0.35">
      <c r="A1241" s="32">
        <v>1237</v>
      </c>
      <c r="B1241" s="33">
        <f>ESTUDIANTES!B1241</f>
        <v>0</v>
      </c>
      <c r="C1241" s="33">
        <f>ESTUDIANTES!C1241</f>
        <v>0</v>
      </c>
      <c r="D1241" s="99">
        <f>ESTUDIANTES!D1241</f>
        <v>0</v>
      </c>
      <c r="E1241" s="99"/>
      <c r="F1241" s="99"/>
      <c r="G1241" s="99"/>
      <c r="H1241" s="34">
        <f>ESTUDIANTES!E1241</f>
        <v>0</v>
      </c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  <c r="FS1241" s="6"/>
      <c r="FT1241" s="6"/>
      <c r="FU1241" s="6"/>
      <c r="FV1241" s="6"/>
      <c r="FW1241" s="6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  <c r="GP1241" s="6"/>
      <c r="GQ1241" s="6"/>
      <c r="GR1241" s="6"/>
      <c r="GS1241" s="6"/>
      <c r="GT1241" s="6"/>
      <c r="GU1241" s="6"/>
      <c r="GV1241" s="6"/>
      <c r="GW1241" s="6"/>
      <c r="GX1241" s="6"/>
      <c r="GY1241" s="6"/>
      <c r="GZ1241" s="6"/>
      <c r="HA1241" s="6"/>
      <c r="HB1241" s="6"/>
      <c r="HC1241" s="6"/>
      <c r="HD1241" s="6"/>
      <c r="HE1241" s="6"/>
      <c r="HF1241" s="6"/>
      <c r="HG1241" s="6"/>
      <c r="HH1241" s="6"/>
      <c r="HI1241" s="6"/>
      <c r="HJ1241" s="6"/>
      <c r="HK1241" s="6"/>
      <c r="HL1241" s="6"/>
      <c r="HM1241" s="6"/>
      <c r="HN1241" s="6"/>
      <c r="HO1241" s="6"/>
      <c r="HP1241" s="6"/>
      <c r="HQ1241" s="6"/>
      <c r="HR1241" s="6"/>
      <c r="HS1241" s="6"/>
      <c r="HT1241" s="6"/>
      <c r="HU1241" s="6"/>
      <c r="HV1241" s="6"/>
      <c r="HW1241" s="6"/>
      <c r="HX1241" s="6"/>
      <c r="HY1241" s="6"/>
      <c r="HZ1241" s="6"/>
      <c r="IA1241" s="6"/>
      <c r="IB1241" s="6"/>
      <c r="IC1241" s="6"/>
      <c r="ID1241" s="6"/>
      <c r="IE1241" s="6"/>
      <c r="IF1241" s="6"/>
      <c r="IG1241" s="6"/>
      <c r="IH1241" s="6"/>
      <c r="II1241" s="6"/>
      <c r="IJ1241" s="6"/>
      <c r="IK1241" s="6"/>
      <c r="IL1241" s="6"/>
      <c r="IM1241" s="6"/>
      <c r="IN1241" s="6"/>
      <c r="IO1241" s="6"/>
      <c r="IP1241" s="6"/>
      <c r="IQ1241" s="6"/>
      <c r="IR1241" s="6"/>
      <c r="IS1241" s="6"/>
      <c r="IT1241" s="6"/>
      <c r="IU1241" s="6"/>
      <c r="IV1241" s="6"/>
      <c r="IW1241" s="6"/>
      <c r="IX1241" s="6"/>
      <c r="IY1241" s="6"/>
      <c r="IZ1241" s="6"/>
    </row>
    <row r="1242" spans="1:260" s="5" customFormat="1" x14ac:dyDescent="0.35">
      <c r="A1242" s="32">
        <v>1238</v>
      </c>
      <c r="B1242" s="33">
        <f>ESTUDIANTES!B1242</f>
        <v>0</v>
      </c>
      <c r="C1242" s="33">
        <f>ESTUDIANTES!C1242</f>
        <v>0</v>
      </c>
      <c r="D1242" s="99">
        <f>ESTUDIANTES!D1242</f>
        <v>0</v>
      </c>
      <c r="E1242" s="99"/>
      <c r="F1242" s="99"/>
      <c r="G1242" s="99"/>
      <c r="H1242" s="34">
        <f>ESTUDIANTES!E1242</f>
        <v>0</v>
      </c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  <c r="GW1242" s="6"/>
      <c r="GX1242" s="6"/>
      <c r="GY1242" s="6"/>
      <c r="GZ1242" s="6"/>
      <c r="HA1242" s="6"/>
      <c r="HB1242" s="6"/>
      <c r="HC1242" s="6"/>
      <c r="HD1242" s="6"/>
      <c r="HE1242" s="6"/>
      <c r="HF1242" s="6"/>
      <c r="HG1242" s="6"/>
      <c r="HH1242" s="6"/>
      <c r="HI1242" s="6"/>
      <c r="HJ1242" s="6"/>
      <c r="HK1242" s="6"/>
      <c r="HL1242" s="6"/>
      <c r="HM1242" s="6"/>
      <c r="HN1242" s="6"/>
      <c r="HO1242" s="6"/>
      <c r="HP1242" s="6"/>
      <c r="HQ1242" s="6"/>
      <c r="HR1242" s="6"/>
      <c r="HS1242" s="6"/>
      <c r="HT1242" s="6"/>
      <c r="HU1242" s="6"/>
      <c r="HV1242" s="6"/>
      <c r="HW1242" s="6"/>
      <c r="HX1242" s="6"/>
      <c r="HY1242" s="6"/>
      <c r="HZ1242" s="6"/>
      <c r="IA1242" s="6"/>
      <c r="IB1242" s="6"/>
      <c r="IC1242" s="6"/>
      <c r="ID1242" s="6"/>
      <c r="IE1242" s="6"/>
      <c r="IF1242" s="6"/>
      <c r="IG1242" s="6"/>
      <c r="IH1242" s="6"/>
      <c r="II1242" s="6"/>
      <c r="IJ1242" s="6"/>
      <c r="IK1242" s="6"/>
      <c r="IL1242" s="6"/>
      <c r="IM1242" s="6"/>
      <c r="IN1242" s="6"/>
      <c r="IO1242" s="6"/>
      <c r="IP1242" s="6"/>
      <c r="IQ1242" s="6"/>
      <c r="IR1242" s="6"/>
      <c r="IS1242" s="6"/>
      <c r="IT1242" s="6"/>
      <c r="IU1242" s="6"/>
      <c r="IV1242" s="6"/>
      <c r="IW1242" s="6"/>
      <c r="IX1242" s="6"/>
      <c r="IY1242" s="6"/>
      <c r="IZ1242" s="6"/>
    </row>
    <row r="1243" spans="1:260" s="5" customFormat="1" x14ac:dyDescent="0.35">
      <c r="A1243" s="32">
        <v>1239</v>
      </c>
      <c r="B1243" s="33">
        <f>ESTUDIANTES!B1243</f>
        <v>0</v>
      </c>
      <c r="C1243" s="33">
        <f>ESTUDIANTES!C1243</f>
        <v>0</v>
      </c>
      <c r="D1243" s="99">
        <f>ESTUDIANTES!D1243</f>
        <v>0</v>
      </c>
      <c r="E1243" s="99"/>
      <c r="F1243" s="99"/>
      <c r="G1243" s="99"/>
      <c r="H1243" s="34">
        <f>ESTUDIANTES!E1243</f>
        <v>0</v>
      </c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  <c r="HA1243" s="6"/>
      <c r="HB1243" s="6"/>
      <c r="HC1243" s="6"/>
      <c r="HD1243" s="6"/>
      <c r="HE1243" s="6"/>
      <c r="HF1243" s="6"/>
      <c r="HG1243" s="6"/>
      <c r="HH1243" s="6"/>
      <c r="HI1243" s="6"/>
      <c r="HJ1243" s="6"/>
      <c r="HK1243" s="6"/>
      <c r="HL1243" s="6"/>
      <c r="HM1243" s="6"/>
      <c r="HN1243" s="6"/>
      <c r="HO1243" s="6"/>
      <c r="HP1243" s="6"/>
      <c r="HQ1243" s="6"/>
      <c r="HR1243" s="6"/>
      <c r="HS1243" s="6"/>
      <c r="HT1243" s="6"/>
      <c r="HU1243" s="6"/>
      <c r="HV1243" s="6"/>
      <c r="HW1243" s="6"/>
      <c r="HX1243" s="6"/>
      <c r="HY1243" s="6"/>
      <c r="HZ1243" s="6"/>
      <c r="IA1243" s="6"/>
      <c r="IB1243" s="6"/>
      <c r="IC1243" s="6"/>
      <c r="ID1243" s="6"/>
      <c r="IE1243" s="6"/>
      <c r="IF1243" s="6"/>
      <c r="IG1243" s="6"/>
      <c r="IH1243" s="6"/>
      <c r="II1243" s="6"/>
      <c r="IJ1243" s="6"/>
      <c r="IK1243" s="6"/>
      <c r="IL1243" s="6"/>
      <c r="IM1243" s="6"/>
      <c r="IN1243" s="6"/>
      <c r="IO1243" s="6"/>
      <c r="IP1243" s="6"/>
      <c r="IQ1243" s="6"/>
      <c r="IR1243" s="6"/>
      <c r="IS1243" s="6"/>
      <c r="IT1243" s="6"/>
      <c r="IU1243" s="6"/>
      <c r="IV1243" s="6"/>
      <c r="IW1243" s="6"/>
      <c r="IX1243" s="6"/>
      <c r="IY1243" s="6"/>
      <c r="IZ1243" s="6"/>
    </row>
    <row r="1244" spans="1:260" s="5" customFormat="1" x14ac:dyDescent="0.35">
      <c r="A1244" s="32">
        <v>1240</v>
      </c>
      <c r="B1244" s="33">
        <f>ESTUDIANTES!B1244</f>
        <v>0</v>
      </c>
      <c r="C1244" s="33">
        <f>ESTUDIANTES!C1244</f>
        <v>0</v>
      </c>
      <c r="D1244" s="99">
        <f>ESTUDIANTES!D1244</f>
        <v>0</v>
      </c>
      <c r="E1244" s="99"/>
      <c r="F1244" s="99"/>
      <c r="G1244" s="99"/>
      <c r="H1244" s="34">
        <f>ESTUDIANTES!E1244</f>
        <v>0</v>
      </c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  <c r="HA1244" s="6"/>
      <c r="HB1244" s="6"/>
      <c r="HC1244" s="6"/>
      <c r="HD1244" s="6"/>
      <c r="HE1244" s="6"/>
      <c r="HF1244" s="6"/>
      <c r="HG1244" s="6"/>
      <c r="HH1244" s="6"/>
      <c r="HI1244" s="6"/>
      <c r="HJ1244" s="6"/>
      <c r="HK1244" s="6"/>
      <c r="HL1244" s="6"/>
      <c r="HM1244" s="6"/>
      <c r="HN1244" s="6"/>
      <c r="HO1244" s="6"/>
      <c r="HP1244" s="6"/>
      <c r="HQ1244" s="6"/>
      <c r="HR1244" s="6"/>
      <c r="HS1244" s="6"/>
      <c r="HT1244" s="6"/>
      <c r="HU1244" s="6"/>
      <c r="HV1244" s="6"/>
      <c r="HW1244" s="6"/>
      <c r="HX1244" s="6"/>
      <c r="HY1244" s="6"/>
      <c r="HZ1244" s="6"/>
      <c r="IA1244" s="6"/>
      <c r="IB1244" s="6"/>
      <c r="IC1244" s="6"/>
      <c r="ID1244" s="6"/>
      <c r="IE1244" s="6"/>
      <c r="IF1244" s="6"/>
      <c r="IG1244" s="6"/>
      <c r="IH1244" s="6"/>
      <c r="II1244" s="6"/>
      <c r="IJ1244" s="6"/>
      <c r="IK1244" s="6"/>
      <c r="IL1244" s="6"/>
      <c r="IM1244" s="6"/>
      <c r="IN1244" s="6"/>
      <c r="IO1244" s="6"/>
      <c r="IP1244" s="6"/>
      <c r="IQ1244" s="6"/>
      <c r="IR1244" s="6"/>
      <c r="IS1244" s="6"/>
      <c r="IT1244" s="6"/>
      <c r="IU1244" s="6"/>
      <c r="IV1244" s="6"/>
      <c r="IW1244" s="6"/>
      <c r="IX1244" s="6"/>
      <c r="IY1244" s="6"/>
      <c r="IZ1244" s="6"/>
    </row>
    <row r="1245" spans="1:260" s="5" customFormat="1" x14ac:dyDescent="0.35">
      <c r="A1245" s="32">
        <v>1241</v>
      </c>
      <c r="B1245" s="33">
        <f>ESTUDIANTES!B1245</f>
        <v>0</v>
      </c>
      <c r="C1245" s="33">
        <f>ESTUDIANTES!C1245</f>
        <v>0</v>
      </c>
      <c r="D1245" s="99">
        <f>ESTUDIANTES!D1245</f>
        <v>0</v>
      </c>
      <c r="E1245" s="99"/>
      <c r="F1245" s="99"/>
      <c r="G1245" s="99"/>
      <c r="H1245" s="34">
        <f>ESTUDIANTES!E1245</f>
        <v>0</v>
      </c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  <c r="FS1245" s="6"/>
      <c r="FT1245" s="6"/>
      <c r="FU1245" s="6"/>
      <c r="FV1245" s="6"/>
      <c r="FW1245" s="6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  <c r="GP1245" s="6"/>
      <c r="GQ1245" s="6"/>
      <c r="GR1245" s="6"/>
      <c r="GS1245" s="6"/>
      <c r="GT1245" s="6"/>
      <c r="GU1245" s="6"/>
      <c r="GV1245" s="6"/>
      <c r="GW1245" s="6"/>
      <c r="GX1245" s="6"/>
      <c r="GY1245" s="6"/>
      <c r="GZ1245" s="6"/>
      <c r="HA1245" s="6"/>
      <c r="HB1245" s="6"/>
      <c r="HC1245" s="6"/>
      <c r="HD1245" s="6"/>
      <c r="HE1245" s="6"/>
      <c r="HF1245" s="6"/>
      <c r="HG1245" s="6"/>
      <c r="HH1245" s="6"/>
      <c r="HI1245" s="6"/>
      <c r="HJ1245" s="6"/>
      <c r="HK1245" s="6"/>
      <c r="HL1245" s="6"/>
      <c r="HM1245" s="6"/>
      <c r="HN1245" s="6"/>
      <c r="HO1245" s="6"/>
      <c r="HP1245" s="6"/>
      <c r="HQ1245" s="6"/>
      <c r="HR1245" s="6"/>
      <c r="HS1245" s="6"/>
      <c r="HT1245" s="6"/>
      <c r="HU1245" s="6"/>
      <c r="HV1245" s="6"/>
      <c r="HW1245" s="6"/>
      <c r="HX1245" s="6"/>
      <c r="HY1245" s="6"/>
      <c r="HZ1245" s="6"/>
      <c r="IA1245" s="6"/>
      <c r="IB1245" s="6"/>
      <c r="IC1245" s="6"/>
      <c r="ID1245" s="6"/>
      <c r="IE1245" s="6"/>
      <c r="IF1245" s="6"/>
      <c r="IG1245" s="6"/>
      <c r="IH1245" s="6"/>
      <c r="II1245" s="6"/>
      <c r="IJ1245" s="6"/>
      <c r="IK1245" s="6"/>
      <c r="IL1245" s="6"/>
      <c r="IM1245" s="6"/>
      <c r="IN1245" s="6"/>
      <c r="IO1245" s="6"/>
      <c r="IP1245" s="6"/>
      <c r="IQ1245" s="6"/>
      <c r="IR1245" s="6"/>
      <c r="IS1245" s="6"/>
      <c r="IT1245" s="6"/>
      <c r="IU1245" s="6"/>
      <c r="IV1245" s="6"/>
      <c r="IW1245" s="6"/>
      <c r="IX1245" s="6"/>
      <c r="IY1245" s="6"/>
      <c r="IZ1245" s="6"/>
    </row>
    <row r="1246" spans="1:260" s="5" customFormat="1" x14ac:dyDescent="0.35">
      <c r="A1246" s="32">
        <v>1242</v>
      </c>
      <c r="B1246" s="33">
        <f>ESTUDIANTES!B1246</f>
        <v>0</v>
      </c>
      <c r="C1246" s="33">
        <f>ESTUDIANTES!C1246</f>
        <v>0</v>
      </c>
      <c r="D1246" s="99">
        <f>ESTUDIANTES!D1246</f>
        <v>0</v>
      </c>
      <c r="E1246" s="99"/>
      <c r="F1246" s="99"/>
      <c r="G1246" s="99"/>
      <c r="H1246" s="34">
        <f>ESTUDIANTES!E1246</f>
        <v>0</v>
      </c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  <c r="HA1246" s="6"/>
      <c r="HB1246" s="6"/>
      <c r="HC1246" s="6"/>
      <c r="HD1246" s="6"/>
      <c r="HE1246" s="6"/>
      <c r="HF1246" s="6"/>
      <c r="HG1246" s="6"/>
      <c r="HH1246" s="6"/>
      <c r="HI1246" s="6"/>
      <c r="HJ1246" s="6"/>
      <c r="HK1246" s="6"/>
      <c r="HL1246" s="6"/>
      <c r="HM1246" s="6"/>
      <c r="HN1246" s="6"/>
      <c r="HO1246" s="6"/>
      <c r="HP1246" s="6"/>
      <c r="HQ1246" s="6"/>
      <c r="HR1246" s="6"/>
      <c r="HS1246" s="6"/>
      <c r="HT1246" s="6"/>
      <c r="HU1246" s="6"/>
      <c r="HV1246" s="6"/>
      <c r="HW1246" s="6"/>
      <c r="HX1246" s="6"/>
      <c r="HY1246" s="6"/>
      <c r="HZ1246" s="6"/>
      <c r="IA1246" s="6"/>
      <c r="IB1246" s="6"/>
      <c r="IC1246" s="6"/>
      <c r="ID1246" s="6"/>
      <c r="IE1246" s="6"/>
      <c r="IF1246" s="6"/>
      <c r="IG1246" s="6"/>
      <c r="IH1246" s="6"/>
      <c r="II1246" s="6"/>
      <c r="IJ1246" s="6"/>
      <c r="IK1246" s="6"/>
      <c r="IL1246" s="6"/>
      <c r="IM1246" s="6"/>
      <c r="IN1246" s="6"/>
      <c r="IO1246" s="6"/>
      <c r="IP1246" s="6"/>
      <c r="IQ1246" s="6"/>
      <c r="IR1246" s="6"/>
      <c r="IS1246" s="6"/>
      <c r="IT1246" s="6"/>
      <c r="IU1246" s="6"/>
      <c r="IV1246" s="6"/>
      <c r="IW1246" s="6"/>
      <c r="IX1246" s="6"/>
      <c r="IY1246" s="6"/>
      <c r="IZ1246" s="6"/>
    </row>
    <row r="1247" spans="1:260" s="5" customFormat="1" x14ac:dyDescent="0.35">
      <c r="A1247" s="32">
        <v>1243</v>
      </c>
      <c r="B1247" s="33">
        <f>ESTUDIANTES!B1247</f>
        <v>0</v>
      </c>
      <c r="C1247" s="33">
        <f>ESTUDIANTES!C1247</f>
        <v>0</v>
      </c>
      <c r="D1247" s="99">
        <f>ESTUDIANTES!D1247</f>
        <v>0</v>
      </c>
      <c r="E1247" s="99"/>
      <c r="F1247" s="99"/>
      <c r="G1247" s="99"/>
      <c r="H1247" s="34">
        <f>ESTUDIANTES!E1247</f>
        <v>0</v>
      </c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  <c r="HA1247" s="6"/>
      <c r="HB1247" s="6"/>
      <c r="HC1247" s="6"/>
      <c r="HD1247" s="6"/>
      <c r="HE1247" s="6"/>
      <c r="HF1247" s="6"/>
      <c r="HG1247" s="6"/>
      <c r="HH1247" s="6"/>
      <c r="HI1247" s="6"/>
      <c r="HJ1247" s="6"/>
      <c r="HK1247" s="6"/>
      <c r="HL1247" s="6"/>
      <c r="HM1247" s="6"/>
      <c r="HN1247" s="6"/>
      <c r="HO1247" s="6"/>
      <c r="HP1247" s="6"/>
      <c r="HQ1247" s="6"/>
      <c r="HR1247" s="6"/>
      <c r="HS1247" s="6"/>
      <c r="HT1247" s="6"/>
      <c r="HU1247" s="6"/>
      <c r="HV1247" s="6"/>
      <c r="HW1247" s="6"/>
      <c r="HX1247" s="6"/>
      <c r="HY1247" s="6"/>
      <c r="HZ1247" s="6"/>
      <c r="IA1247" s="6"/>
      <c r="IB1247" s="6"/>
      <c r="IC1247" s="6"/>
      <c r="ID1247" s="6"/>
      <c r="IE1247" s="6"/>
      <c r="IF1247" s="6"/>
      <c r="IG1247" s="6"/>
      <c r="IH1247" s="6"/>
      <c r="II1247" s="6"/>
      <c r="IJ1247" s="6"/>
      <c r="IK1247" s="6"/>
      <c r="IL1247" s="6"/>
      <c r="IM1247" s="6"/>
      <c r="IN1247" s="6"/>
      <c r="IO1247" s="6"/>
      <c r="IP1247" s="6"/>
      <c r="IQ1247" s="6"/>
      <c r="IR1247" s="6"/>
      <c r="IS1247" s="6"/>
      <c r="IT1247" s="6"/>
      <c r="IU1247" s="6"/>
      <c r="IV1247" s="6"/>
      <c r="IW1247" s="6"/>
      <c r="IX1247" s="6"/>
      <c r="IY1247" s="6"/>
      <c r="IZ1247" s="6"/>
    </row>
    <row r="1248" spans="1:260" s="5" customFormat="1" x14ac:dyDescent="0.35">
      <c r="A1248" s="32">
        <v>1244</v>
      </c>
      <c r="B1248" s="33">
        <f>ESTUDIANTES!B1248</f>
        <v>0</v>
      </c>
      <c r="C1248" s="33">
        <f>ESTUDIANTES!C1248</f>
        <v>0</v>
      </c>
      <c r="D1248" s="99">
        <f>ESTUDIANTES!D1248</f>
        <v>0</v>
      </c>
      <c r="E1248" s="99"/>
      <c r="F1248" s="99"/>
      <c r="G1248" s="99"/>
      <c r="H1248" s="34">
        <f>ESTUDIANTES!E1248</f>
        <v>0</v>
      </c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  <c r="HA1248" s="6"/>
      <c r="HB1248" s="6"/>
      <c r="HC1248" s="6"/>
      <c r="HD1248" s="6"/>
      <c r="HE1248" s="6"/>
      <c r="HF1248" s="6"/>
      <c r="HG1248" s="6"/>
      <c r="HH1248" s="6"/>
      <c r="HI1248" s="6"/>
      <c r="HJ1248" s="6"/>
      <c r="HK1248" s="6"/>
      <c r="HL1248" s="6"/>
      <c r="HM1248" s="6"/>
      <c r="HN1248" s="6"/>
      <c r="HO1248" s="6"/>
      <c r="HP1248" s="6"/>
      <c r="HQ1248" s="6"/>
      <c r="HR1248" s="6"/>
      <c r="HS1248" s="6"/>
      <c r="HT1248" s="6"/>
      <c r="HU1248" s="6"/>
      <c r="HV1248" s="6"/>
      <c r="HW1248" s="6"/>
      <c r="HX1248" s="6"/>
      <c r="HY1248" s="6"/>
      <c r="HZ1248" s="6"/>
      <c r="IA1248" s="6"/>
      <c r="IB1248" s="6"/>
      <c r="IC1248" s="6"/>
      <c r="ID1248" s="6"/>
      <c r="IE1248" s="6"/>
      <c r="IF1248" s="6"/>
      <c r="IG1248" s="6"/>
      <c r="IH1248" s="6"/>
      <c r="II1248" s="6"/>
      <c r="IJ1248" s="6"/>
      <c r="IK1248" s="6"/>
      <c r="IL1248" s="6"/>
      <c r="IM1248" s="6"/>
      <c r="IN1248" s="6"/>
      <c r="IO1248" s="6"/>
      <c r="IP1248" s="6"/>
      <c r="IQ1248" s="6"/>
      <c r="IR1248" s="6"/>
      <c r="IS1248" s="6"/>
      <c r="IT1248" s="6"/>
      <c r="IU1248" s="6"/>
      <c r="IV1248" s="6"/>
      <c r="IW1248" s="6"/>
      <c r="IX1248" s="6"/>
      <c r="IY1248" s="6"/>
      <c r="IZ1248" s="6"/>
    </row>
    <row r="1249" spans="1:260" s="5" customFormat="1" x14ac:dyDescent="0.35">
      <c r="A1249" s="32">
        <v>1245</v>
      </c>
      <c r="B1249" s="33">
        <f>ESTUDIANTES!B1249</f>
        <v>0</v>
      </c>
      <c r="C1249" s="33">
        <f>ESTUDIANTES!C1249</f>
        <v>0</v>
      </c>
      <c r="D1249" s="99">
        <f>ESTUDIANTES!D1249</f>
        <v>0</v>
      </c>
      <c r="E1249" s="99"/>
      <c r="F1249" s="99"/>
      <c r="G1249" s="99"/>
      <c r="H1249" s="34">
        <f>ESTUDIANTES!E1249</f>
        <v>0</v>
      </c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  <c r="HA1249" s="6"/>
      <c r="HB1249" s="6"/>
      <c r="HC1249" s="6"/>
      <c r="HD1249" s="6"/>
      <c r="HE1249" s="6"/>
      <c r="HF1249" s="6"/>
      <c r="HG1249" s="6"/>
      <c r="HH1249" s="6"/>
      <c r="HI1249" s="6"/>
      <c r="HJ1249" s="6"/>
      <c r="HK1249" s="6"/>
      <c r="HL1249" s="6"/>
      <c r="HM1249" s="6"/>
      <c r="HN1249" s="6"/>
      <c r="HO1249" s="6"/>
      <c r="HP1249" s="6"/>
      <c r="HQ1249" s="6"/>
      <c r="HR1249" s="6"/>
      <c r="HS1249" s="6"/>
      <c r="HT1249" s="6"/>
      <c r="HU1249" s="6"/>
      <c r="HV1249" s="6"/>
      <c r="HW1249" s="6"/>
      <c r="HX1249" s="6"/>
      <c r="HY1249" s="6"/>
      <c r="HZ1249" s="6"/>
      <c r="IA1249" s="6"/>
      <c r="IB1249" s="6"/>
      <c r="IC1249" s="6"/>
      <c r="ID1249" s="6"/>
      <c r="IE1249" s="6"/>
      <c r="IF1249" s="6"/>
      <c r="IG1249" s="6"/>
      <c r="IH1249" s="6"/>
      <c r="II1249" s="6"/>
      <c r="IJ1249" s="6"/>
      <c r="IK1249" s="6"/>
      <c r="IL1249" s="6"/>
      <c r="IM1249" s="6"/>
      <c r="IN1249" s="6"/>
      <c r="IO1249" s="6"/>
      <c r="IP1249" s="6"/>
      <c r="IQ1249" s="6"/>
      <c r="IR1249" s="6"/>
      <c r="IS1249" s="6"/>
      <c r="IT1249" s="6"/>
      <c r="IU1249" s="6"/>
      <c r="IV1249" s="6"/>
      <c r="IW1249" s="6"/>
      <c r="IX1249" s="6"/>
      <c r="IY1249" s="6"/>
      <c r="IZ1249" s="6"/>
    </row>
    <row r="1250" spans="1:260" s="5" customFormat="1" x14ac:dyDescent="0.35">
      <c r="A1250" s="32">
        <v>1246</v>
      </c>
      <c r="B1250" s="33">
        <f>ESTUDIANTES!B1250</f>
        <v>0</v>
      </c>
      <c r="C1250" s="33">
        <f>ESTUDIANTES!C1250</f>
        <v>0</v>
      </c>
      <c r="D1250" s="99">
        <f>ESTUDIANTES!D1250</f>
        <v>0</v>
      </c>
      <c r="E1250" s="99"/>
      <c r="F1250" s="99"/>
      <c r="G1250" s="99"/>
      <c r="H1250" s="34">
        <f>ESTUDIANTES!E1250</f>
        <v>0</v>
      </c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  <c r="HA1250" s="6"/>
      <c r="HB1250" s="6"/>
      <c r="HC1250" s="6"/>
      <c r="HD1250" s="6"/>
      <c r="HE1250" s="6"/>
      <c r="HF1250" s="6"/>
      <c r="HG1250" s="6"/>
      <c r="HH1250" s="6"/>
      <c r="HI1250" s="6"/>
      <c r="HJ1250" s="6"/>
      <c r="HK1250" s="6"/>
      <c r="HL1250" s="6"/>
      <c r="HM1250" s="6"/>
      <c r="HN1250" s="6"/>
      <c r="HO1250" s="6"/>
      <c r="HP1250" s="6"/>
      <c r="HQ1250" s="6"/>
      <c r="HR1250" s="6"/>
      <c r="HS1250" s="6"/>
      <c r="HT1250" s="6"/>
      <c r="HU1250" s="6"/>
      <c r="HV1250" s="6"/>
      <c r="HW1250" s="6"/>
      <c r="HX1250" s="6"/>
      <c r="HY1250" s="6"/>
      <c r="HZ1250" s="6"/>
      <c r="IA1250" s="6"/>
      <c r="IB1250" s="6"/>
      <c r="IC1250" s="6"/>
      <c r="ID1250" s="6"/>
      <c r="IE1250" s="6"/>
      <c r="IF1250" s="6"/>
      <c r="IG1250" s="6"/>
      <c r="IH1250" s="6"/>
      <c r="II1250" s="6"/>
      <c r="IJ1250" s="6"/>
      <c r="IK1250" s="6"/>
      <c r="IL1250" s="6"/>
      <c r="IM1250" s="6"/>
      <c r="IN1250" s="6"/>
      <c r="IO1250" s="6"/>
      <c r="IP1250" s="6"/>
      <c r="IQ1250" s="6"/>
      <c r="IR1250" s="6"/>
      <c r="IS1250" s="6"/>
      <c r="IT1250" s="6"/>
      <c r="IU1250" s="6"/>
      <c r="IV1250" s="6"/>
      <c r="IW1250" s="6"/>
      <c r="IX1250" s="6"/>
      <c r="IY1250" s="6"/>
      <c r="IZ1250" s="6"/>
    </row>
    <row r="1251" spans="1:260" s="5" customFormat="1" x14ac:dyDescent="0.35">
      <c r="A1251" s="32">
        <v>1247</v>
      </c>
      <c r="B1251" s="33">
        <f>ESTUDIANTES!B1251</f>
        <v>0</v>
      </c>
      <c r="C1251" s="33">
        <f>ESTUDIANTES!C1251</f>
        <v>0</v>
      </c>
      <c r="D1251" s="99">
        <f>ESTUDIANTES!D1251</f>
        <v>0</v>
      </c>
      <c r="E1251" s="99"/>
      <c r="F1251" s="99"/>
      <c r="G1251" s="99"/>
      <c r="H1251" s="34">
        <f>ESTUDIANTES!E1251</f>
        <v>0</v>
      </c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  <c r="HA1251" s="6"/>
      <c r="HB1251" s="6"/>
      <c r="HC1251" s="6"/>
      <c r="HD1251" s="6"/>
      <c r="HE1251" s="6"/>
      <c r="HF1251" s="6"/>
      <c r="HG1251" s="6"/>
      <c r="HH1251" s="6"/>
      <c r="HI1251" s="6"/>
      <c r="HJ1251" s="6"/>
      <c r="HK1251" s="6"/>
      <c r="HL1251" s="6"/>
      <c r="HM1251" s="6"/>
      <c r="HN1251" s="6"/>
      <c r="HO1251" s="6"/>
      <c r="HP1251" s="6"/>
      <c r="HQ1251" s="6"/>
      <c r="HR1251" s="6"/>
      <c r="HS1251" s="6"/>
      <c r="HT1251" s="6"/>
      <c r="HU1251" s="6"/>
      <c r="HV1251" s="6"/>
      <c r="HW1251" s="6"/>
      <c r="HX1251" s="6"/>
      <c r="HY1251" s="6"/>
      <c r="HZ1251" s="6"/>
      <c r="IA1251" s="6"/>
      <c r="IB1251" s="6"/>
      <c r="IC1251" s="6"/>
      <c r="ID1251" s="6"/>
      <c r="IE1251" s="6"/>
      <c r="IF1251" s="6"/>
      <c r="IG1251" s="6"/>
      <c r="IH1251" s="6"/>
      <c r="II1251" s="6"/>
      <c r="IJ1251" s="6"/>
      <c r="IK1251" s="6"/>
      <c r="IL1251" s="6"/>
      <c r="IM1251" s="6"/>
      <c r="IN1251" s="6"/>
      <c r="IO1251" s="6"/>
      <c r="IP1251" s="6"/>
      <c r="IQ1251" s="6"/>
      <c r="IR1251" s="6"/>
      <c r="IS1251" s="6"/>
      <c r="IT1251" s="6"/>
      <c r="IU1251" s="6"/>
      <c r="IV1251" s="6"/>
      <c r="IW1251" s="6"/>
      <c r="IX1251" s="6"/>
      <c r="IY1251" s="6"/>
      <c r="IZ1251" s="6"/>
    </row>
    <row r="1252" spans="1:260" s="5" customFormat="1" x14ac:dyDescent="0.35">
      <c r="A1252" s="32">
        <v>1248</v>
      </c>
      <c r="B1252" s="33">
        <f>ESTUDIANTES!B1252</f>
        <v>0</v>
      </c>
      <c r="C1252" s="33">
        <f>ESTUDIANTES!C1252</f>
        <v>0</v>
      </c>
      <c r="D1252" s="99">
        <f>ESTUDIANTES!D1252</f>
        <v>0</v>
      </c>
      <c r="E1252" s="99"/>
      <c r="F1252" s="99"/>
      <c r="G1252" s="99"/>
      <c r="H1252" s="34">
        <f>ESTUDIANTES!E1252</f>
        <v>0</v>
      </c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  <c r="GW1252" s="6"/>
      <c r="GX1252" s="6"/>
      <c r="GY1252" s="6"/>
      <c r="GZ1252" s="6"/>
      <c r="HA1252" s="6"/>
      <c r="HB1252" s="6"/>
      <c r="HC1252" s="6"/>
      <c r="HD1252" s="6"/>
      <c r="HE1252" s="6"/>
      <c r="HF1252" s="6"/>
      <c r="HG1252" s="6"/>
      <c r="HH1252" s="6"/>
      <c r="HI1252" s="6"/>
      <c r="HJ1252" s="6"/>
      <c r="HK1252" s="6"/>
      <c r="HL1252" s="6"/>
      <c r="HM1252" s="6"/>
      <c r="HN1252" s="6"/>
      <c r="HO1252" s="6"/>
      <c r="HP1252" s="6"/>
      <c r="HQ1252" s="6"/>
      <c r="HR1252" s="6"/>
      <c r="HS1252" s="6"/>
      <c r="HT1252" s="6"/>
      <c r="HU1252" s="6"/>
      <c r="HV1252" s="6"/>
      <c r="HW1252" s="6"/>
      <c r="HX1252" s="6"/>
      <c r="HY1252" s="6"/>
      <c r="HZ1252" s="6"/>
      <c r="IA1252" s="6"/>
      <c r="IB1252" s="6"/>
      <c r="IC1252" s="6"/>
      <c r="ID1252" s="6"/>
      <c r="IE1252" s="6"/>
      <c r="IF1252" s="6"/>
      <c r="IG1252" s="6"/>
      <c r="IH1252" s="6"/>
      <c r="II1252" s="6"/>
      <c r="IJ1252" s="6"/>
      <c r="IK1252" s="6"/>
      <c r="IL1252" s="6"/>
      <c r="IM1252" s="6"/>
      <c r="IN1252" s="6"/>
      <c r="IO1252" s="6"/>
      <c r="IP1252" s="6"/>
      <c r="IQ1252" s="6"/>
      <c r="IR1252" s="6"/>
      <c r="IS1252" s="6"/>
      <c r="IT1252" s="6"/>
      <c r="IU1252" s="6"/>
      <c r="IV1252" s="6"/>
      <c r="IW1252" s="6"/>
      <c r="IX1252" s="6"/>
      <c r="IY1252" s="6"/>
      <c r="IZ1252" s="6"/>
    </row>
    <row r="1253" spans="1:260" s="5" customFormat="1" x14ac:dyDescent="0.35">
      <c r="A1253" s="32">
        <v>1249</v>
      </c>
      <c r="B1253" s="33">
        <f>ESTUDIANTES!B1253</f>
        <v>0</v>
      </c>
      <c r="C1253" s="33">
        <f>ESTUDIANTES!C1253</f>
        <v>0</v>
      </c>
      <c r="D1253" s="99">
        <f>ESTUDIANTES!D1253</f>
        <v>0</v>
      </c>
      <c r="E1253" s="99"/>
      <c r="F1253" s="99"/>
      <c r="G1253" s="99"/>
      <c r="H1253" s="34">
        <f>ESTUDIANTES!E1253</f>
        <v>0</v>
      </c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  <c r="FS1253" s="6"/>
      <c r="FT1253" s="6"/>
      <c r="FU1253" s="6"/>
      <c r="FV1253" s="6"/>
      <c r="FW1253" s="6"/>
      <c r="FX1253" s="6"/>
      <c r="FY1253" s="6"/>
      <c r="FZ1253" s="6"/>
      <c r="GA1253" s="6"/>
      <c r="GB1253" s="6"/>
      <c r="GC1253" s="6"/>
      <c r="GD1253" s="6"/>
      <c r="GE1253" s="6"/>
      <c r="GF1253" s="6"/>
      <c r="GG1253" s="6"/>
      <c r="GH1253" s="6"/>
      <c r="GI1253" s="6"/>
      <c r="GJ1253" s="6"/>
      <c r="GK1253" s="6"/>
      <c r="GL1253" s="6"/>
      <c r="GM1253" s="6"/>
      <c r="GN1253" s="6"/>
      <c r="GO1253" s="6"/>
      <c r="GP1253" s="6"/>
      <c r="GQ1253" s="6"/>
      <c r="GR1253" s="6"/>
      <c r="GS1253" s="6"/>
      <c r="GT1253" s="6"/>
      <c r="GU1253" s="6"/>
      <c r="GV1253" s="6"/>
      <c r="GW1253" s="6"/>
      <c r="GX1253" s="6"/>
      <c r="GY1253" s="6"/>
      <c r="GZ1253" s="6"/>
      <c r="HA1253" s="6"/>
      <c r="HB1253" s="6"/>
      <c r="HC1253" s="6"/>
      <c r="HD1253" s="6"/>
      <c r="HE1253" s="6"/>
      <c r="HF1253" s="6"/>
      <c r="HG1253" s="6"/>
      <c r="HH1253" s="6"/>
      <c r="HI1253" s="6"/>
      <c r="HJ1253" s="6"/>
      <c r="HK1253" s="6"/>
      <c r="HL1253" s="6"/>
      <c r="HM1253" s="6"/>
      <c r="HN1253" s="6"/>
      <c r="HO1253" s="6"/>
      <c r="HP1253" s="6"/>
      <c r="HQ1253" s="6"/>
      <c r="HR1253" s="6"/>
      <c r="HS1253" s="6"/>
      <c r="HT1253" s="6"/>
      <c r="HU1253" s="6"/>
      <c r="HV1253" s="6"/>
      <c r="HW1253" s="6"/>
      <c r="HX1253" s="6"/>
      <c r="HY1253" s="6"/>
      <c r="HZ1253" s="6"/>
      <c r="IA1253" s="6"/>
      <c r="IB1253" s="6"/>
      <c r="IC1253" s="6"/>
      <c r="ID1253" s="6"/>
      <c r="IE1253" s="6"/>
      <c r="IF1253" s="6"/>
      <c r="IG1253" s="6"/>
      <c r="IH1253" s="6"/>
      <c r="II1253" s="6"/>
      <c r="IJ1253" s="6"/>
      <c r="IK1253" s="6"/>
      <c r="IL1253" s="6"/>
      <c r="IM1253" s="6"/>
      <c r="IN1253" s="6"/>
      <c r="IO1253" s="6"/>
      <c r="IP1253" s="6"/>
      <c r="IQ1253" s="6"/>
      <c r="IR1253" s="6"/>
      <c r="IS1253" s="6"/>
      <c r="IT1253" s="6"/>
      <c r="IU1253" s="6"/>
      <c r="IV1253" s="6"/>
      <c r="IW1253" s="6"/>
      <c r="IX1253" s="6"/>
      <c r="IY1253" s="6"/>
      <c r="IZ1253" s="6"/>
    </row>
    <row r="1254" spans="1:260" s="5" customFormat="1" x14ac:dyDescent="0.35">
      <c r="A1254" s="32">
        <v>1250</v>
      </c>
      <c r="B1254" s="33">
        <f>ESTUDIANTES!B1254</f>
        <v>0</v>
      </c>
      <c r="C1254" s="33">
        <f>ESTUDIANTES!C1254</f>
        <v>0</v>
      </c>
      <c r="D1254" s="99">
        <f>ESTUDIANTES!D1254</f>
        <v>0</v>
      </c>
      <c r="E1254" s="99"/>
      <c r="F1254" s="99"/>
      <c r="G1254" s="99"/>
      <c r="H1254" s="34">
        <f>ESTUDIANTES!E1254</f>
        <v>0</v>
      </c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  <c r="FS1254" s="6"/>
      <c r="FT1254" s="6"/>
      <c r="FU1254" s="6"/>
      <c r="FV1254" s="6"/>
      <c r="FW1254" s="6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  <c r="GP1254" s="6"/>
      <c r="GQ1254" s="6"/>
      <c r="GR1254" s="6"/>
      <c r="GS1254" s="6"/>
      <c r="GT1254" s="6"/>
      <c r="GU1254" s="6"/>
      <c r="GV1254" s="6"/>
      <c r="GW1254" s="6"/>
      <c r="GX1254" s="6"/>
      <c r="GY1254" s="6"/>
      <c r="GZ1254" s="6"/>
      <c r="HA1254" s="6"/>
      <c r="HB1254" s="6"/>
      <c r="HC1254" s="6"/>
      <c r="HD1254" s="6"/>
      <c r="HE1254" s="6"/>
      <c r="HF1254" s="6"/>
      <c r="HG1254" s="6"/>
      <c r="HH1254" s="6"/>
      <c r="HI1254" s="6"/>
      <c r="HJ1254" s="6"/>
      <c r="HK1254" s="6"/>
      <c r="HL1254" s="6"/>
      <c r="HM1254" s="6"/>
      <c r="HN1254" s="6"/>
      <c r="HO1254" s="6"/>
      <c r="HP1254" s="6"/>
      <c r="HQ1254" s="6"/>
      <c r="HR1254" s="6"/>
      <c r="HS1254" s="6"/>
      <c r="HT1254" s="6"/>
      <c r="HU1254" s="6"/>
      <c r="HV1254" s="6"/>
      <c r="HW1254" s="6"/>
      <c r="HX1254" s="6"/>
      <c r="HY1254" s="6"/>
      <c r="HZ1254" s="6"/>
      <c r="IA1254" s="6"/>
      <c r="IB1254" s="6"/>
      <c r="IC1254" s="6"/>
      <c r="ID1254" s="6"/>
      <c r="IE1254" s="6"/>
      <c r="IF1254" s="6"/>
      <c r="IG1254" s="6"/>
      <c r="IH1254" s="6"/>
      <c r="II1254" s="6"/>
      <c r="IJ1254" s="6"/>
      <c r="IK1254" s="6"/>
      <c r="IL1254" s="6"/>
      <c r="IM1254" s="6"/>
      <c r="IN1254" s="6"/>
      <c r="IO1254" s="6"/>
      <c r="IP1254" s="6"/>
      <c r="IQ1254" s="6"/>
      <c r="IR1254" s="6"/>
      <c r="IS1254" s="6"/>
      <c r="IT1254" s="6"/>
      <c r="IU1254" s="6"/>
      <c r="IV1254" s="6"/>
      <c r="IW1254" s="6"/>
      <c r="IX1254" s="6"/>
      <c r="IY1254" s="6"/>
      <c r="IZ1254" s="6"/>
    </row>
    <row r="1255" spans="1:260" s="5" customFormat="1" x14ac:dyDescent="0.35">
      <c r="A1255" s="32">
        <v>1251</v>
      </c>
      <c r="B1255" s="33">
        <f>ESTUDIANTES!B1255</f>
        <v>0</v>
      </c>
      <c r="C1255" s="33">
        <f>ESTUDIANTES!C1255</f>
        <v>0</v>
      </c>
      <c r="D1255" s="99">
        <f>ESTUDIANTES!D1255</f>
        <v>0</v>
      </c>
      <c r="E1255" s="99"/>
      <c r="F1255" s="99"/>
      <c r="G1255" s="99"/>
      <c r="H1255" s="34">
        <f>ESTUDIANTES!E1255</f>
        <v>0</v>
      </c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  <c r="FS1255" s="6"/>
      <c r="FT1255" s="6"/>
      <c r="FU1255" s="6"/>
      <c r="FV1255" s="6"/>
      <c r="FW1255" s="6"/>
      <c r="FX1255" s="6"/>
      <c r="FY1255" s="6"/>
      <c r="FZ1255" s="6"/>
      <c r="GA1255" s="6"/>
      <c r="GB1255" s="6"/>
      <c r="GC1255" s="6"/>
      <c r="GD1255" s="6"/>
      <c r="GE1255" s="6"/>
      <c r="GF1255" s="6"/>
      <c r="GG1255" s="6"/>
      <c r="GH1255" s="6"/>
      <c r="GI1255" s="6"/>
      <c r="GJ1255" s="6"/>
      <c r="GK1255" s="6"/>
      <c r="GL1255" s="6"/>
      <c r="GM1255" s="6"/>
      <c r="GN1255" s="6"/>
      <c r="GO1255" s="6"/>
      <c r="GP1255" s="6"/>
      <c r="GQ1255" s="6"/>
      <c r="GR1255" s="6"/>
      <c r="GS1255" s="6"/>
      <c r="GT1255" s="6"/>
      <c r="GU1255" s="6"/>
      <c r="GV1255" s="6"/>
      <c r="GW1255" s="6"/>
      <c r="GX1255" s="6"/>
      <c r="GY1255" s="6"/>
      <c r="GZ1255" s="6"/>
      <c r="HA1255" s="6"/>
      <c r="HB1255" s="6"/>
      <c r="HC1255" s="6"/>
      <c r="HD1255" s="6"/>
      <c r="HE1255" s="6"/>
      <c r="HF1255" s="6"/>
      <c r="HG1255" s="6"/>
      <c r="HH1255" s="6"/>
      <c r="HI1255" s="6"/>
      <c r="HJ1255" s="6"/>
      <c r="HK1255" s="6"/>
      <c r="HL1255" s="6"/>
      <c r="HM1255" s="6"/>
      <c r="HN1255" s="6"/>
      <c r="HO1255" s="6"/>
      <c r="HP1255" s="6"/>
      <c r="HQ1255" s="6"/>
      <c r="HR1255" s="6"/>
      <c r="HS1255" s="6"/>
      <c r="HT1255" s="6"/>
      <c r="HU1255" s="6"/>
      <c r="HV1255" s="6"/>
      <c r="HW1255" s="6"/>
      <c r="HX1255" s="6"/>
      <c r="HY1255" s="6"/>
      <c r="HZ1255" s="6"/>
      <c r="IA1255" s="6"/>
      <c r="IB1255" s="6"/>
      <c r="IC1255" s="6"/>
      <c r="ID1255" s="6"/>
      <c r="IE1255" s="6"/>
      <c r="IF1255" s="6"/>
      <c r="IG1255" s="6"/>
      <c r="IH1255" s="6"/>
      <c r="II1255" s="6"/>
      <c r="IJ1255" s="6"/>
      <c r="IK1255" s="6"/>
      <c r="IL1255" s="6"/>
      <c r="IM1255" s="6"/>
      <c r="IN1255" s="6"/>
      <c r="IO1255" s="6"/>
      <c r="IP1255" s="6"/>
      <c r="IQ1255" s="6"/>
      <c r="IR1255" s="6"/>
      <c r="IS1255" s="6"/>
      <c r="IT1255" s="6"/>
      <c r="IU1255" s="6"/>
      <c r="IV1255" s="6"/>
      <c r="IW1255" s="6"/>
      <c r="IX1255" s="6"/>
      <c r="IY1255" s="6"/>
      <c r="IZ1255" s="6"/>
    </row>
    <row r="1256" spans="1:260" s="5" customFormat="1" x14ac:dyDescent="0.35">
      <c r="A1256" s="32">
        <v>1252</v>
      </c>
      <c r="B1256" s="33">
        <f>ESTUDIANTES!B1256</f>
        <v>0</v>
      </c>
      <c r="C1256" s="33">
        <f>ESTUDIANTES!C1256</f>
        <v>0</v>
      </c>
      <c r="D1256" s="99">
        <f>ESTUDIANTES!D1256</f>
        <v>0</v>
      </c>
      <c r="E1256" s="99"/>
      <c r="F1256" s="99"/>
      <c r="G1256" s="99"/>
      <c r="H1256" s="34">
        <f>ESTUDIANTES!E1256</f>
        <v>0</v>
      </c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  <c r="GW1256" s="6"/>
      <c r="GX1256" s="6"/>
      <c r="GY1256" s="6"/>
      <c r="GZ1256" s="6"/>
      <c r="HA1256" s="6"/>
      <c r="HB1256" s="6"/>
      <c r="HC1256" s="6"/>
      <c r="HD1256" s="6"/>
      <c r="HE1256" s="6"/>
      <c r="HF1256" s="6"/>
      <c r="HG1256" s="6"/>
      <c r="HH1256" s="6"/>
      <c r="HI1256" s="6"/>
      <c r="HJ1256" s="6"/>
      <c r="HK1256" s="6"/>
      <c r="HL1256" s="6"/>
      <c r="HM1256" s="6"/>
      <c r="HN1256" s="6"/>
      <c r="HO1256" s="6"/>
      <c r="HP1256" s="6"/>
      <c r="HQ1256" s="6"/>
      <c r="HR1256" s="6"/>
      <c r="HS1256" s="6"/>
      <c r="HT1256" s="6"/>
      <c r="HU1256" s="6"/>
      <c r="HV1256" s="6"/>
      <c r="HW1256" s="6"/>
      <c r="HX1256" s="6"/>
      <c r="HY1256" s="6"/>
      <c r="HZ1256" s="6"/>
      <c r="IA1256" s="6"/>
      <c r="IB1256" s="6"/>
      <c r="IC1256" s="6"/>
      <c r="ID1256" s="6"/>
      <c r="IE1256" s="6"/>
      <c r="IF1256" s="6"/>
      <c r="IG1256" s="6"/>
      <c r="IH1256" s="6"/>
      <c r="II1256" s="6"/>
      <c r="IJ1256" s="6"/>
      <c r="IK1256" s="6"/>
      <c r="IL1256" s="6"/>
      <c r="IM1256" s="6"/>
      <c r="IN1256" s="6"/>
      <c r="IO1256" s="6"/>
      <c r="IP1256" s="6"/>
      <c r="IQ1256" s="6"/>
      <c r="IR1256" s="6"/>
      <c r="IS1256" s="6"/>
      <c r="IT1256" s="6"/>
      <c r="IU1256" s="6"/>
      <c r="IV1256" s="6"/>
      <c r="IW1256" s="6"/>
      <c r="IX1256" s="6"/>
      <c r="IY1256" s="6"/>
      <c r="IZ1256" s="6"/>
    </row>
    <row r="1257" spans="1:260" s="5" customFormat="1" x14ac:dyDescent="0.35">
      <c r="A1257" s="32">
        <v>1253</v>
      </c>
      <c r="B1257" s="33">
        <f>ESTUDIANTES!B1257</f>
        <v>0</v>
      </c>
      <c r="C1257" s="33">
        <f>ESTUDIANTES!C1257</f>
        <v>0</v>
      </c>
      <c r="D1257" s="99">
        <f>ESTUDIANTES!D1257</f>
        <v>0</v>
      </c>
      <c r="E1257" s="99"/>
      <c r="F1257" s="99"/>
      <c r="G1257" s="99"/>
      <c r="H1257" s="34">
        <f>ESTUDIANTES!E1257</f>
        <v>0</v>
      </c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  <c r="GW1257" s="6"/>
      <c r="GX1257" s="6"/>
      <c r="GY1257" s="6"/>
      <c r="GZ1257" s="6"/>
      <c r="HA1257" s="6"/>
      <c r="HB1257" s="6"/>
      <c r="HC1257" s="6"/>
      <c r="HD1257" s="6"/>
      <c r="HE1257" s="6"/>
      <c r="HF1257" s="6"/>
      <c r="HG1257" s="6"/>
      <c r="HH1257" s="6"/>
      <c r="HI1257" s="6"/>
      <c r="HJ1257" s="6"/>
      <c r="HK1257" s="6"/>
      <c r="HL1257" s="6"/>
      <c r="HM1257" s="6"/>
      <c r="HN1257" s="6"/>
      <c r="HO1257" s="6"/>
      <c r="HP1257" s="6"/>
      <c r="HQ1257" s="6"/>
      <c r="HR1257" s="6"/>
      <c r="HS1257" s="6"/>
      <c r="HT1257" s="6"/>
      <c r="HU1257" s="6"/>
      <c r="HV1257" s="6"/>
      <c r="HW1257" s="6"/>
      <c r="HX1257" s="6"/>
      <c r="HY1257" s="6"/>
      <c r="HZ1257" s="6"/>
      <c r="IA1257" s="6"/>
      <c r="IB1257" s="6"/>
      <c r="IC1257" s="6"/>
      <c r="ID1257" s="6"/>
      <c r="IE1257" s="6"/>
      <c r="IF1257" s="6"/>
      <c r="IG1257" s="6"/>
      <c r="IH1257" s="6"/>
      <c r="II1257" s="6"/>
      <c r="IJ1257" s="6"/>
      <c r="IK1257" s="6"/>
      <c r="IL1257" s="6"/>
      <c r="IM1257" s="6"/>
      <c r="IN1257" s="6"/>
      <c r="IO1257" s="6"/>
      <c r="IP1257" s="6"/>
      <c r="IQ1257" s="6"/>
      <c r="IR1257" s="6"/>
      <c r="IS1257" s="6"/>
      <c r="IT1257" s="6"/>
      <c r="IU1257" s="6"/>
      <c r="IV1257" s="6"/>
      <c r="IW1257" s="6"/>
      <c r="IX1257" s="6"/>
      <c r="IY1257" s="6"/>
      <c r="IZ1257" s="6"/>
    </row>
    <row r="1258" spans="1:260" s="5" customFormat="1" x14ac:dyDescent="0.35">
      <c r="A1258" s="32">
        <v>1254</v>
      </c>
      <c r="B1258" s="33">
        <f>ESTUDIANTES!B1258</f>
        <v>0</v>
      </c>
      <c r="C1258" s="33">
        <f>ESTUDIANTES!C1258</f>
        <v>0</v>
      </c>
      <c r="D1258" s="99">
        <f>ESTUDIANTES!D1258</f>
        <v>0</v>
      </c>
      <c r="E1258" s="99"/>
      <c r="F1258" s="99"/>
      <c r="G1258" s="99"/>
      <c r="H1258" s="34">
        <f>ESTUDIANTES!E1258</f>
        <v>0</v>
      </c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  <c r="GW1258" s="6"/>
      <c r="GX1258" s="6"/>
      <c r="GY1258" s="6"/>
      <c r="GZ1258" s="6"/>
      <c r="HA1258" s="6"/>
      <c r="HB1258" s="6"/>
      <c r="HC1258" s="6"/>
      <c r="HD1258" s="6"/>
      <c r="HE1258" s="6"/>
      <c r="HF1258" s="6"/>
      <c r="HG1258" s="6"/>
      <c r="HH1258" s="6"/>
      <c r="HI1258" s="6"/>
      <c r="HJ1258" s="6"/>
      <c r="HK1258" s="6"/>
      <c r="HL1258" s="6"/>
      <c r="HM1258" s="6"/>
      <c r="HN1258" s="6"/>
      <c r="HO1258" s="6"/>
      <c r="HP1258" s="6"/>
      <c r="HQ1258" s="6"/>
      <c r="HR1258" s="6"/>
      <c r="HS1258" s="6"/>
      <c r="HT1258" s="6"/>
      <c r="HU1258" s="6"/>
      <c r="HV1258" s="6"/>
      <c r="HW1258" s="6"/>
      <c r="HX1258" s="6"/>
      <c r="HY1258" s="6"/>
      <c r="HZ1258" s="6"/>
      <c r="IA1258" s="6"/>
      <c r="IB1258" s="6"/>
      <c r="IC1258" s="6"/>
      <c r="ID1258" s="6"/>
      <c r="IE1258" s="6"/>
      <c r="IF1258" s="6"/>
      <c r="IG1258" s="6"/>
      <c r="IH1258" s="6"/>
      <c r="II1258" s="6"/>
      <c r="IJ1258" s="6"/>
      <c r="IK1258" s="6"/>
      <c r="IL1258" s="6"/>
      <c r="IM1258" s="6"/>
      <c r="IN1258" s="6"/>
      <c r="IO1258" s="6"/>
      <c r="IP1258" s="6"/>
      <c r="IQ1258" s="6"/>
      <c r="IR1258" s="6"/>
      <c r="IS1258" s="6"/>
      <c r="IT1258" s="6"/>
      <c r="IU1258" s="6"/>
      <c r="IV1258" s="6"/>
      <c r="IW1258" s="6"/>
      <c r="IX1258" s="6"/>
      <c r="IY1258" s="6"/>
      <c r="IZ1258" s="6"/>
    </row>
    <row r="1259" spans="1:260" s="5" customFormat="1" x14ac:dyDescent="0.35">
      <c r="A1259" s="32">
        <v>1255</v>
      </c>
      <c r="B1259" s="33">
        <f>ESTUDIANTES!B1259</f>
        <v>0</v>
      </c>
      <c r="C1259" s="33">
        <f>ESTUDIANTES!C1259</f>
        <v>0</v>
      </c>
      <c r="D1259" s="99">
        <f>ESTUDIANTES!D1259</f>
        <v>0</v>
      </c>
      <c r="E1259" s="99"/>
      <c r="F1259" s="99"/>
      <c r="G1259" s="99"/>
      <c r="H1259" s="34">
        <f>ESTUDIANTES!E1259</f>
        <v>0</v>
      </c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  <c r="HA1259" s="6"/>
      <c r="HB1259" s="6"/>
      <c r="HC1259" s="6"/>
      <c r="HD1259" s="6"/>
      <c r="HE1259" s="6"/>
      <c r="HF1259" s="6"/>
      <c r="HG1259" s="6"/>
      <c r="HH1259" s="6"/>
      <c r="HI1259" s="6"/>
      <c r="HJ1259" s="6"/>
      <c r="HK1259" s="6"/>
      <c r="HL1259" s="6"/>
      <c r="HM1259" s="6"/>
      <c r="HN1259" s="6"/>
      <c r="HO1259" s="6"/>
      <c r="HP1259" s="6"/>
      <c r="HQ1259" s="6"/>
      <c r="HR1259" s="6"/>
      <c r="HS1259" s="6"/>
      <c r="HT1259" s="6"/>
      <c r="HU1259" s="6"/>
      <c r="HV1259" s="6"/>
      <c r="HW1259" s="6"/>
      <c r="HX1259" s="6"/>
      <c r="HY1259" s="6"/>
      <c r="HZ1259" s="6"/>
      <c r="IA1259" s="6"/>
      <c r="IB1259" s="6"/>
      <c r="IC1259" s="6"/>
      <c r="ID1259" s="6"/>
      <c r="IE1259" s="6"/>
      <c r="IF1259" s="6"/>
      <c r="IG1259" s="6"/>
      <c r="IH1259" s="6"/>
      <c r="II1259" s="6"/>
      <c r="IJ1259" s="6"/>
      <c r="IK1259" s="6"/>
      <c r="IL1259" s="6"/>
      <c r="IM1259" s="6"/>
      <c r="IN1259" s="6"/>
      <c r="IO1259" s="6"/>
      <c r="IP1259" s="6"/>
      <c r="IQ1259" s="6"/>
      <c r="IR1259" s="6"/>
      <c r="IS1259" s="6"/>
      <c r="IT1259" s="6"/>
      <c r="IU1259" s="6"/>
      <c r="IV1259" s="6"/>
      <c r="IW1259" s="6"/>
      <c r="IX1259" s="6"/>
      <c r="IY1259" s="6"/>
      <c r="IZ1259" s="6"/>
    </row>
    <row r="1260" spans="1:260" s="5" customFormat="1" x14ac:dyDescent="0.35">
      <c r="A1260" s="32">
        <v>1256</v>
      </c>
      <c r="B1260" s="33">
        <f>ESTUDIANTES!B1260</f>
        <v>0</v>
      </c>
      <c r="C1260" s="33">
        <f>ESTUDIANTES!C1260</f>
        <v>0</v>
      </c>
      <c r="D1260" s="99">
        <f>ESTUDIANTES!D1260</f>
        <v>0</v>
      </c>
      <c r="E1260" s="99"/>
      <c r="F1260" s="99"/>
      <c r="G1260" s="99"/>
      <c r="H1260" s="34">
        <f>ESTUDIANTES!E1260</f>
        <v>0</v>
      </c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  <c r="GW1260" s="6"/>
      <c r="GX1260" s="6"/>
      <c r="GY1260" s="6"/>
      <c r="GZ1260" s="6"/>
      <c r="HA1260" s="6"/>
      <c r="HB1260" s="6"/>
      <c r="HC1260" s="6"/>
      <c r="HD1260" s="6"/>
      <c r="HE1260" s="6"/>
      <c r="HF1260" s="6"/>
      <c r="HG1260" s="6"/>
      <c r="HH1260" s="6"/>
      <c r="HI1260" s="6"/>
      <c r="HJ1260" s="6"/>
      <c r="HK1260" s="6"/>
      <c r="HL1260" s="6"/>
      <c r="HM1260" s="6"/>
      <c r="HN1260" s="6"/>
      <c r="HO1260" s="6"/>
      <c r="HP1260" s="6"/>
      <c r="HQ1260" s="6"/>
      <c r="HR1260" s="6"/>
      <c r="HS1260" s="6"/>
      <c r="HT1260" s="6"/>
      <c r="HU1260" s="6"/>
      <c r="HV1260" s="6"/>
      <c r="HW1260" s="6"/>
      <c r="HX1260" s="6"/>
      <c r="HY1260" s="6"/>
      <c r="HZ1260" s="6"/>
      <c r="IA1260" s="6"/>
      <c r="IB1260" s="6"/>
      <c r="IC1260" s="6"/>
      <c r="ID1260" s="6"/>
      <c r="IE1260" s="6"/>
      <c r="IF1260" s="6"/>
      <c r="IG1260" s="6"/>
      <c r="IH1260" s="6"/>
      <c r="II1260" s="6"/>
      <c r="IJ1260" s="6"/>
      <c r="IK1260" s="6"/>
      <c r="IL1260" s="6"/>
      <c r="IM1260" s="6"/>
      <c r="IN1260" s="6"/>
      <c r="IO1260" s="6"/>
      <c r="IP1260" s="6"/>
      <c r="IQ1260" s="6"/>
      <c r="IR1260" s="6"/>
      <c r="IS1260" s="6"/>
      <c r="IT1260" s="6"/>
      <c r="IU1260" s="6"/>
      <c r="IV1260" s="6"/>
      <c r="IW1260" s="6"/>
      <c r="IX1260" s="6"/>
      <c r="IY1260" s="6"/>
      <c r="IZ1260" s="6"/>
    </row>
    <row r="1261" spans="1:260" s="5" customFormat="1" x14ac:dyDescent="0.35">
      <c r="A1261" s="32">
        <v>1257</v>
      </c>
      <c r="B1261" s="33">
        <f>ESTUDIANTES!B1261</f>
        <v>0</v>
      </c>
      <c r="C1261" s="33">
        <f>ESTUDIANTES!C1261</f>
        <v>0</v>
      </c>
      <c r="D1261" s="99">
        <f>ESTUDIANTES!D1261</f>
        <v>0</v>
      </c>
      <c r="E1261" s="99"/>
      <c r="F1261" s="99"/>
      <c r="G1261" s="99"/>
      <c r="H1261" s="34">
        <f>ESTUDIANTES!E1261</f>
        <v>0</v>
      </c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  <c r="GW1261" s="6"/>
      <c r="GX1261" s="6"/>
      <c r="GY1261" s="6"/>
      <c r="GZ1261" s="6"/>
      <c r="HA1261" s="6"/>
      <c r="HB1261" s="6"/>
      <c r="HC1261" s="6"/>
      <c r="HD1261" s="6"/>
      <c r="HE1261" s="6"/>
      <c r="HF1261" s="6"/>
      <c r="HG1261" s="6"/>
      <c r="HH1261" s="6"/>
      <c r="HI1261" s="6"/>
      <c r="HJ1261" s="6"/>
      <c r="HK1261" s="6"/>
      <c r="HL1261" s="6"/>
      <c r="HM1261" s="6"/>
      <c r="HN1261" s="6"/>
      <c r="HO1261" s="6"/>
      <c r="HP1261" s="6"/>
      <c r="HQ1261" s="6"/>
      <c r="HR1261" s="6"/>
      <c r="HS1261" s="6"/>
      <c r="HT1261" s="6"/>
      <c r="HU1261" s="6"/>
      <c r="HV1261" s="6"/>
      <c r="HW1261" s="6"/>
      <c r="HX1261" s="6"/>
      <c r="HY1261" s="6"/>
      <c r="HZ1261" s="6"/>
      <c r="IA1261" s="6"/>
      <c r="IB1261" s="6"/>
      <c r="IC1261" s="6"/>
      <c r="ID1261" s="6"/>
      <c r="IE1261" s="6"/>
      <c r="IF1261" s="6"/>
      <c r="IG1261" s="6"/>
      <c r="IH1261" s="6"/>
      <c r="II1261" s="6"/>
      <c r="IJ1261" s="6"/>
      <c r="IK1261" s="6"/>
      <c r="IL1261" s="6"/>
      <c r="IM1261" s="6"/>
      <c r="IN1261" s="6"/>
      <c r="IO1261" s="6"/>
      <c r="IP1261" s="6"/>
      <c r="IQ1261" s="6"/>
      <c r="IR1261" s="6"/>
      <c r="IS1261" s="6"/>
      <c r="IT1261" s="6"/>
      <c r="IU1261" s="6"/>
      <c r="IV1261" s="6"/>
      <c r="IW1261" s="6"/>
      <c r="IX1261" s="6"/>
      <c r="IY1261" s="6"/>
      <c r="IZ1261" s="6"/>
    </row>
    <row r="1262" spans="1:260" s="5" customFormat="1" x14ac:dyDescent="0.35">
      <c r="A1262" s="32">
        <v>1258</v>
      </c>
      <c r="B1262" s="33">
        <f>ESTUDIANTES!B1262</f>
        <v>0</v>
      </c>
      <c r="C1262" s="33">
        <f>ESTUDIANTES!C1262</f>
        <v>0</v>
      </c>
      <c r="D1262" s="99">
        <f>ESTUDIANTES!D1262</f>
        <v>0</v>
      </c>
      <c r="E1262" s="99"/>
      <c r="F1262" s="99"/>
      <c r="G1262" s="99"/>
      <c r="H1262" s="34">
        <f>ESTUDIANTES!E1262</f>
        <v>0</v>
      </c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  <c r="GW1262" s="6"/>
      <c r="GX1262" s="6"/>
      <c r="GY1262" s="6"/>
      <c r="GZ1262" s="6"/>
      <c r="HA1262" s="6"/>
      <c r="HB1262" s="6"/>
      <c r="HC1262" s="6"/>
      <c r="HD1262" s="6"/>
      <c r="HE1262" s="6"/>
      <c r="HF1262" s="6"/>
      <c r="HG1262" s="6"/>
      <c r="HH1262" s="6"/>
      <c r="HI1262" s="6"/>
      <c r="HJ1262" s="6"/>
      <c r="HK1262" s="6"/>
      <c r="HL1262" s="6"/>
      <c r="HM1262" s="6"/>
      <c r="HN1262" s="6"/>
      <c r="HO1262" s="6"/>
      <c r="HP1262" s="6"/>
      <c r="HQ1262" s="6"/>
      <c r="HR1262" s="6"/>
      <c r="HS1262" s="6"/>
      <c r="HT1262" s="6"/>
      <c r="HU1262" s="6"/>
      <c r="HV1262" s="6"/>
      <c r="HW1262" s="6"/>
      <c r="HX1262" s="6"/>
      <c r="HY1262" s="6"/>
      <c r="HZ1262" s="6"/>
      <c r="IA1262" s="6"/>
      <c r="IB1262" s="6"/>
      <c r="IC1262" s="6"/>
      <c r="ID1262" s="6"/>
      <c r="IE1262" s="6"/>
      <c r="IF1262" s="6"/>
      <c r="IG1262" s="6"/>
      <c r="IH1262" s="6"/>
      <c r="II1262" s="6"/>
      <c r="IJ1262" s="6"/>
      <c r="IK1262" s="6"/>
      <c r="IL1262" s="6"/>
      <c r="IM1262" s="6"/>
      <c r="IN1262" s="6"/>
      <c r="IO1262" s="6"/>
      <c r="IP1262" s="6"/>
      <c r="IQ1262" s="6"/>
      <c r="IR1262" s="6"/>
      <c r="IS1262" s="6"/>
      <c r="IT1262" s="6"/>
      <c r="IU1262" s="6"/>
      <c r="IV1262" s="6"/>
      <c r="IW1262" s="6"/>
      <c r="IX1262" s="6"/>
      <c r="IY1262" s="6"/>
      <c r="IZ1262" s="6"/>
    </row>
    <row r="1263" spans="1:260" s="5" customFormat="1" x14ac:dyDescent="0.35">
      <c r="A1263" s="32">
        <v>1259</v>
      </c>
      <c r="B1263" s="33">
        <f>ESTUDIANTES!B1263</f>
        <v>0</v>
      </c>
      <c r="C1263" s="33">
        <f>ESTUDIANTES!C1263</f>
        <v>0</v>
      </c>
      <c r="D1263" s="99">
        <f>ESTUDIANTES!D1263</f>
        <v>0</v>
      </c>
      <c r="E1263" s="99"/>
      <c r="F1263" s="99"/>
      <c r="G1263" s="99"/>
      <c r="H1263" s="34">
        <f>ESTUDIANTES!E1263</f>
        <v>0</v>
      </c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  <c r="GW1263" s="6"/>
      <c r="GX1263" s="6"/>
      <c r="GY1263" s="6"/>
      <c r="GZ1263" s="6"/>
      <c r="HA1263" s="6"/>
      <c r="HB1263" s="6"/>
      <c r="HC1263" s="6"/>
      <c r="HD1263" s="6"/>
      <c r="HE1263" s="6"/>
      <c r="HF1263" s="6"/>
      <c r="HG1263" s="6"/>
      <c r="HH1263" s="6"/>
      <c r="HI1263" s="6"/>
      <c r="HJ1263" s="6"/>
      <c r="HK1263" s="6"/>
      <c r="HL1263" s="6"/>
      <c r="HM1263" s="6"/>
      <c r="HN1263" s="6"/>
      <c r="HO1263" s="6"/>
      <c r="HP1263" s="6"/>
      <c r="HQ1263" s="6"/>
      <c r="HR1263" s="6"/>
      <c r="HS1263" s="6"/>
      <c r="HT1263" s="6"/>
      <c r="HU1263" s="6"/>
      <c r="HV1263" s="6"/>
      <c r="HW1263" s="6"/>
      <c r="HX1263" s="6"/>
      <c r="HY1263" s="6"/>
      <c r="HZ1263" s="6"/>
      <c r="IA1263" s="6"/>
      <c r="IB1263" s="6"/>
      <c r="IC1263" s="6"/>
      <c r="ID1263" s="6"/>
      <c r="IE1263" s="6"/>
      <c r="IF1263" s="6"/>
      <c r="IG1263" s="6"/>
      <c r="IH1263" s="6"/>
      <c r="II1263" s="6"/>
      <c r="IJ1263" s="6"/>
      <c r="IK1263" s="6"/>
      <c r="IL1263" s="6"/>
      <c r="IM1263" s="6"/>
      <c r="IN1263" s="6"/>
      <c r="IO1263" s="6"/>
      <c r="IP1263" s="6"/>
      <c r="IQ1263" s="6"/>
      <c r="IR1263" s="6"/>
      <c r="IS1263" s="6"/>
      <c r="IT1263" s="6"/>
      <c r="IU1263" s="6"/>
      <c r="IV1263" s="6"/>
      <c r="IW1263" s="6"/>
      <c r="IX1263" s="6"/>
      <c r="IY1263" s="6"/>
      <c r="IZ1263" s="6"/>
    </row>
    <row r="1264" spans="1:260" s="5" customFormat="1" x14ac:dyDescent="0.35">
      <c r="A1264" s="32">
        <v>1260</v>
      </c>
      <c r="B1264" s="33">
        <f>ESTUDIANTES!B1264</f>
        <v>0</v>
      </c>
      <c r="C1264" s="33">
        <f>ESTUDIANTES!C1264</f>
        <v>0</v>
      </c>
      <c r="D1264" s="99">
        <f>ESTUDIANTES!D1264</f>
        <v>0</v>
      </c>
      <c r="E1264" s="99"/>
      <c r="F1264" s="99"/>
      <c r="G1264" s="99"/>
      <c r="H1264" s="34">
        <f>ESTUDIANTES!E1264</f>
        <v>0</v>
      </c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  <c r="FS1264" s="6"/>
      <c r="FT1264" s="6"/>
      <c r="FU1264" s="6"/>
      <c r="FV1264" s="6"/>
      <c r="FW1264" s="6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  <c r="GP1264" s="6"/>
      <c r="GQ1264" s="6"/>
      <c r="GR1264" s="6"/>
      <c r="GS1264" s="6"/>
      <c r="GT1264" s="6"/>
      <c r="GU1264" s="6"/>
      <c r="GV1264" s="6"/>
      <c r="GW1264" s="6"/>
      <c r="GX1264" s="6"/>
      <c r="GY1264" s="6"/>
      <c r="GZ1264" s="6"/>
      <c r="HA1264" s="6"/>
      <c r="HB1264" s="6"/>
      <c r="HC1264" s="6"/>
      <c r="HD1264" s="6"/>
      <c r="HE1264" s="6"/>
      <c r="HF1264" s="6"/>
      <c r="HG1264" s="6"/>
      <c r="HH1264" s="6"/>
      <c r="HI1264" s="6"/>
      <c r="HJ1264" s="6"/>
      <c r="HK1264" s="6"/>
      <c r="HL1264" s="6"/>
      <c r="HM1264" s="6"/>
      <c r="HN1264" s="6"/>
      <c r="HO1264" s="6"/>
      <c r="HP1264" s="6"/>
      <c r="HQ1264" s="6"/>
      <c r="HR1264" s="6"/>
      <c r="HS1264" s="6"/>
      <c r="HT1264" s="6"/>
      <c r="HU1264" s="6"/>
      <c r="HV1264" s="6"/>
      <c r="HW1264" s="6"/>
      <c r="HX1264" s="6"/>
      <c r="HY1264" s="6"/>
      <c r="HZ1264" s="6"/>
      <c r="IA1264" s="6"/>
      <c r="IB1264" s="6"/>
      <c r="IC1264" s="6"/>
      <c r="ID1264" s="6"/>
      <c r="IE1264" s="6"/>
      <c r="IF1264" s="6"/>
      <c r="IG1264" s="6"/>
      <c r="IH1264" s="6"/>
      <c r="II1264" s="6"/>
      <c r="IJ1264" s="6"/>
      <c r="IK1264" s="6"/>
      <c r="IL1264" s="6"/>
      <c r="IM1264" s="6"/>
      <c r="IN1264" s="6"/>
      <c r="IO1264" s="6"/>
      <c r="IP1264" s="6"/>
      <c r="IQ1264" s="6"/>
      <c r="IR1264" s="6"/>
      <c r="IS1264" s="6"/>
      <c r="IT1264" s="6"/>
      <c r="IU1264" s="6"/>
      <c r="IV1264" s="6"/>
      <c r="IW1264" s="6"/>
      <c r="IX1264" s="6"/>
      <c r="IY1264" s="6"/>
      <c r="IZ1264" s="6"/>
    </row>
    <row r="1265" spans="1:260" s="5" customFormat="1" x14ac:dyDescent="0.35">
      <c r="A1265" s="32">
        <v>1261</v>
      </c>
      <c r="B1265" s="33">
        <f>ESTUDIANTES!B1265</f>
        <v>0</v>
      </c>
      <c r="C1265" s="33">
        <f>ESTUDIANTES!C1265</f>
        <v>0</v>
      </c>
      <c r="D1265" s="99">
        <f>ESTUDIANTES!D1265</f>
        <v>0</v>
      </c>
      <c r="E1265" s="99"/>
      <c r="F1265" s="99"/>
      <c r="G1265" s="99"/>
      <c r="H1265" s="34">
        <f>ESTUDIANTES!E1265</f>
        <v>0</v>
      </c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  <c r="FS1265" s="6"/>
      <c r="FT1265" s="6"/>
      <c r="FU1265" s="6"/>
      <c r="FV1265" s="6"/>
      <c r="FW1265" s="6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  <c r="GP1265" s="6"/>
      <c r="GQ1265" s="6"/>
      <c r="GR1265" s="6"/>
      <c r="GS1265" s="6"/>
      <c r="GT1265" s="6"/>
      <c r="GU1265" s="6"/>
      <c r="GV1265" s="6"/>
      <c r="GW1265" s="6"/>
      <c r="GX1265" s="6"/>
      <c r="GY1265" s="6"/>
      <c r="GZ1265" s="6"/>
      <c r="HA1265" s="6"/>
      <c r="HB1265" s="6"/>
      <c r="HC1265" s="6"/>
      <c r="HD1265" s="6"/>
      <c r="HE1265" s="6"/>
      <c r="HF1265" s="6"/>
      <c r="HG1265" s="6"/>
      <c r="HH1265" s="6"/>
      <c r="HI1265" s="6"/>
      <c r="HJ1265" s="6"/>
      <c r="HK1265" s="6"/>
      <c r="HL1265" s="6"/>
      <c r="HM1265" s="6"/>
      <c r="HN1265" s="6"/>
      <c r="HO1265" s="6"/>
      <c r="HP1265" s="6"/>
      <c r="HQ1265" s="6"/>
      <c r="HR1265" s="6"/>
      <c r="HS1265" s="6"/>
      <c r="HT1265" s="6"/>
      <c r="HU1265" s="6"/>
      <c r="HV1265" s="6"/>
      <c r="HW1265" s="6"/>
      <c r="HX1265" s="6"/>
      <c r="HY1265" s="6"/>
      <c r="HZ1265" s="6"/>
      <c r="IA1265" s="6"/>
      <c r="IB1265" s="6"/>
      <c r="IC1265" s="6"/>
      <c r="ID1265" s="6"/>
      <c r="IE1265" s="6"/>
      <c r="IF1265" s="6"/>
      <c r="IG1265" s="6"/>
      <c r="IH1265" s="6"/>
      <c r="II1265" s="6"/>
      <c r="IJ1265" s="6"/>
      <c r="IK1265" s="6"/>
      <c r="IL1265" s="6"/>
      <c r="IM1265" s="6"/>
      <c r="IN1265" s="6"/>
      <c r="IO1265" s="6"/>
      <c r="IP1265" s="6"/>
      <c r="IQ1265" s="6"/>
      <c r="IR1265" s="6"/>
      <c r="IS1265" s="6"/>
      <c r="IT1265" s="6"/>
      <c r="IU1265" s="6"/>
      <c r="IV1265" s="6"/>
      <c r="IW1265" s="6"/>
      <c r="IX1265" s="6"/>
      <c r="IY1265" s="6"/>
      <c r="IZ1265" s="6"/>
    </row>
    <row r="1266" spans="1:260" s="5" customFormat="1" x14ac:dyDescent="0.35">
      <c r="A1266" s="32">
        <v>1262</v>
      </c>
      <c r="B1266" s="33">
        <f>ESTUDIANTES!B1266</f>
        <v>0</v>
      </c>
      <c r="C1266" s="33">
        <f>ESTUDIANTES!C1266</f>
        <v>0</v>
      </c>
      <c r="D1266" s="99">
        <f>ESTUDIANTES!D1266</f>
        <v>0</v>
      </c>
      <c r="E1266" s="99"/>
      <c r="F1266" s="99"/>
      <c r="G1266" s="99"/>
      <c r="H1266" s="34">
        <f>ESTUDIANTES!E1266</f>
        <v>0</v>
      </c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  <c r="FS1266" s="6"/>
      <c r="FT1266" s="6"/>
      <c r="FU1266" s="6"/>
      <c r="FV1266" s="6"/>
      <c r="FW1266" s="6"/>
      <c r="FX1266" s="6"/>
      <c r="FY1266" s="6"/>
      <c r="FZ1266" s="6"/>
      <c r="GA1266" s="6"/>
      <c r="GB1266" s="6"/>
      <c r="GC1266" s="6"/>
      <c r="GD1266" s="6"/>
      <c r="GE1266" s="6"/>
      <c r="GF1266" s="6"/>
      <c r="GG1266" s="6"/>
      <c r="GH1266" s="6"/>
      <c r="GI1266" s="6"/>
      <c r="GJ1266" s="6"/>
      <c r="GK1266" s="6"/>
      <c r="GL1266" s="6"/>
      <c r="GM1266" s="6"/>
      <c r="GN1266" s="6"/>
      <c r="GO1266" s="6"/>
      <c r="GP1266" s="6"/>
      <c r="GQ1266" s="6"/>
      <c r="GR1266" s="6"/>
      <c r="GS1266" s="6"/>
      <c r="GT1266" s="6"/>
      <c r="GU1266" s="6"/>
      <c r="GV1266" s="6"/>
      <c r="GW1266" s="6"/>
      <c r="GX1266" s="6"/>
      <c r="GY1266" s="6"/>
      <c r="GZ1266" s="6"/>
      <c r="HA1266" s="6"/>
      <c r="HB1266" s="6"/>
      <c r="HC1266" s="6"/>
      <c r="HD1266" s="6"/>
      <c r="HE1266" s="6"/>
      <c r="HF1266" s="6"/>
      <c r="HG1266" s="6"/>
      <c r="HH1266" s="6"/>
      <c r="HI1266" s="6"/>
      <c r="HJ1266" s="6"/>
      <c r="HK1266" s="6"/>
      <c r="HL1266" s="6"/>
      <c r="HM1266" s="6"/>
      <c r="HN1266" s="6"/>
      <c r="HO1266" s="6"/>
      <c r="HP1266" s="6"/>
      <c r="HQ1266" s="6"/>
      <c r="HR1266" s="6"/>
      <c r="HS1266" s="6"/>
      <c r="HT1266" s="6"/>
      <c r="HU1266" s="6"/>
      <c r="HV1266" s="6"/>
      <c r="HW1266" s="6"/>
      <c r="HX1266" s="6"/>
      <c r="HY1266" s="6"/>
      <c r="HZ1266" s="6"/>
      <c r="IA1266" s="6"/>
      <c r="IB1266" s="6"/>
      <c r="IC1266" s="6"/>
      <c r="ID1266" s="6"/>
      <c r="IE1266" s="6"/>
      <c r="IF1266" s="6"/>
      <c r="IG1266" s="6"/>
      <c r="IH1266" s="6"/>
      <c r="II1266" s="6"/>
      <c r="IJ1266" s="6"/>
      <c r="IK1266" s="6"/>
      <c r="IL1266" s="6"/>
      <c r="IM1266" s="6"/>
      <c r="IN1266" s="6"/>
      <c r="IO1266" s="6"/>
      <c r="IP1266" s="6"/>
      <c r="IQ1266" s="6"/>
      <c r="IR1266" s="6"/>
      <c r="IS1266" s="6"/>
      <c r="IT1266" s="6"/>
      <c r="IU1266" s="6"/>
      <c r="IV1266" s="6"/>
      <c r="IW1266" s="6"/>
      <c r="IX1266" s="6"/>
      <c r="IY1266" s="6"/>
      <c r="IZ1266" s="6"/>
    </row>
    <row r="1267" spans="1:260" s="5" customFormat="1" x14ac:dyDescent="0.35">
      <c r="A1267" s="32">
        <v>1263</v>
      </c>
      <c r="B1267" s="33">
        <f>ESTUDIANTES!B1267</f>
        <v>0</v>
      </c>
      <c r="C1267" s="33">
        <f>ESTUDIANTES!C1267</f>
        <v>0</v>
      </c>
      <c r="D1267" s="99">
        <f>ESTUDIANTES!D1267</f>
        <v>0</v>
      </c>
      <c r="E1267" s="99"/>
      <c r="F1267" s="99"/>
      <c r="G1267" s="99"/>
      <c r="H1267" s="34">
        <f>ESTUDIANTES!E1267</f>
        <v>0</v>
      </c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  <c r="FS1267" s="6"/>
      <c r="FT1267" s="6"/>
      <c r="FU1267" s="6"/>
      <c r="FV1267" s="6"/>
      <c r="FW1267" s="6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  <c r="GP1267" s="6"/>
      <c r="GQ1267" s="6"/>
      <c r="GR1267" s="6"/>
      <c r="GS1267" s="6"/>
      <c r="GT1267" s="6"/>
      <c r="GU1267" s="6"/>
      <c r="GV1267" s="6"/>
      <c r="GW1267" s="6"/>
      <c r="GX1267" s="6"/>
      <c r="GY1267" s="6"/>
      <c r="GZ1267" s="6"/>
      <c r="HA1267" s="6"/>
      <c r="HB1267" s="6"/>
      <c r="HC1267" s="6"/>
      <c r="HD1267" s="6"/>
      <c r="HE1267" s="6"/>
      <c r="HF1267" s="6"/>
      <c r="HG1267" s="6"/>
      <c r="HH1267" s="6"/>
      <c r="HI1267" s="6"/>
      <c r="HJ1267" s="6"/>
      <c r="HK1267" s="6"/>
      <c r="HL1267" s="6"/>
      <c r="HM1267" s="6"/>
      <c r="HN1267" s="6"/>
      <c r="HO1267" s="6"/>
      <c r="HP1267" s="6"/>
      <c r="HQ1267" s="6"/>
      <c r="HR1267" s="6"/>
      <c r="HS1267" s="6"/>
      <c r="HT1267" s="6"/>
      <c r="HU1267" s="6"/>
      <c r="HV1267" s="6"/>
      <c r="HW1267" s="6"/>
      <c r="HX1267" s="6"/>
      <c r="HY1267" s="6"/>
      <c r="HZ1267" s="6"/>
      <c r="IA1267" s="6"/>
      <c r="IB1267" s="6"/>
      <c r="IC1267" s="6"/>
      <c r="ID1267" s="6"/>
      <c r="IE1267" s="6"/>
      <c r="IF1267" s="6"/>
      <c r="IG1267" s="6"/>
      <c r="IH1267" s="6"/>
      <c r="II1267" s="6"/>
      <c r="IJ1267" s="6"/>
      <c r="IK1267" s="6"/>
      <c r="IL1267" s="6"/>
      <c r="IM1267" s="6"/>
      <c r="IN1267" s="6"/>
      <c r="IO1267" s="6"/>
      <c r="IP1267" s="6"/>
      <c r="IQ1267" s="6"/>
      <c r="IR1267" s="6"/>
      <c r="IS1267" s="6"/>
      <c r="IT1267" s="6"/>
      <c r="IU1267" s="6"/>
      <c r="IV1267" s="6"/>
      <c r="IW1267" s="6"/>
      <c r="IX1267" s="6"/>
      <c r="IY1267" s="6"/>
      <c r="IZ1267" s="6"/>
    </row>
    <row r="1268" spans="1:260" s="5" customFormat="1" x14ac:dyDescent="0.35">
      <c r="A1268" s="32">
        <v>1264</v>
      </c>
      <c r="B1268" s="33">
        <f>ESTUDIANTES!B1268</f>
        <v>0</v>
      </c>
      <c r="C1268" s="33">
        <f>ESTUDIANTES!C1268</f>
        <v>0</v>
      </c>
      <c r="D1268" s="99">
        <f>ESTUDIANTES!D1268</f>
        <v>0</v>
      </c>
      <c r="E1268" s="99"/>
      <c r="F1268" s="99"/>
      <c r="G1268" s="99"/>
      <c r="H1268" s="34">
        <f>ESTUDIANTES!E1268</f>
        <v>0</v>
      </c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  <c r="FS1268" s="6"/>
      <c r="FT1268" s="6"/>
      <c r="FU1268" s="6"/>
      <c r="FV1268" s="6"/>
      <c r="FW1268" s="6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  <c r="GP1268" s="6"/>
      <c r="GQ1268" s="6"/>
      <c r="GR1268" s="6"/>
      <c r="GS1268" s="6"/>
      <c r="GT1268" s="6"/>
      <c r="GU1268" s="6"/>
      <c r="GV1268" s="6"/>
      <c r="GW1268" s="6"/>
      <c r="GX1268" s="6"/>
      <c r="GY1268" s="6"/>
      <c r="GZ1268" s="6"/>
      <c r="HA1268" s="6"/>
      <c r="HB1268" s="6"/>
      <c r="HC1268" s="6"/>
      <c r="HD1268" s="6"/>
      <c r="HE1268" s="6"/>
      <c r="HF1268" s="6"/>
      <c r="HG1268" s="6"/>
      <c r="HH1268" s="6"/>
      <c r="HI1268" s="6"/>
      <c r="HJ1268" s="6"/>
      <c r="HK1268" s="6"/>
      <c r="HL1268" s="6"/>
      <c r="HM1268" s="6"/>
      <c r="HN1268" s="6"/>
      <c r="HO1268" s="6"/>
      <c r="HP1268" s="6"/>
      <c r="HQ1268" s="6"/>
      <c r="HR1268" s="6"/>
      <c r="HS1268" s="6"/>
      <c r="HT1268" s="6"/>
      <c r="HU1268" s="6"/>
      <c r="HV1268" s="6"/>
      <c r="HW1268" s="6"/>
      <c r="HX1268" s="6"/>
      <c r="HY1268" s="6"/>
      <c r="HZ1268" s="6"/>
      <c r="IA1268" s="6"/>
      <c r="IB1268" s="6"/>
      <c r="IC1268" s="6"/>
      <c r="ID1268" s="6"/>
      <c r="IE1268" s="6"/>
      <c r="IF1268" s="6"/>
      <c r="IG1268" s="6"/>
      <c r="IH1268" s="6"/>
      <c r="II1268" s="6"/>
      <c r="IJ1268" s="6"/>
      <c r="IK1268" s="6"/>
      <c r="IL1268" s="6"/>
      <c r="IM1268" s="6"/>
      <c r="IN1268" s="6"/>
      <c r="IO1268" s="6"/>
      <c r="IP1268" s="6"/>
      <c r="IQ1268" s="6"/>
      <c r="IR1268" s="6"/>
      <c r="IS1268" s="6"/>
      <c r="IT1268" s="6"/>
      <c r="IU1268" s="6"/>
      <c r="IV1268" s="6"/>
      <c r="IW1268" s="6"/>
      <c r="IX1268" s="6"/>
      <c r="IY1268" s="6"/>
      <c r="IZ1268" s="6"/>
    </row>
    <row r="1269" spans="1:260" s="5" customFormat="1" x14ac:dyDescent="0.35">
      <c r="A1269" s="32">
        <v>1265</v>
      </c>
      <c r="B1269" s="33">
        <f>ESTUDIANTES!B1269</f>
        <v>0</v>
      </c>
      <c r="C1269" s="33">
        <f>ESTUDIANTES!C1269</f>
        <v>0</v>
      </c>
      <c r="D1269" s="99">
        <f>ESTUDIANTES!D1269</f>
        <v>0</v>
      </c>
      <c r="E1269" s="99"/>
      <c r="F1269" s="99"/>
      <c r="G1269" s="99"/>
      <c r="H1269" s="34">
        <f>ESTUDIANTES!E1269</f>
        <v>0</v>
      </c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  <c r="FS1269" s="6"/>
      <c r="FT1269" s="6"/>
      <c r="FU1269" s="6"/>
      <c r="FV1269" s="6"/>
      <c r="FW1269" s="6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  <c r="GP1269" s="6"/>
      <c r="GQ1269" s="6"/>
      <c r="GR1269" s="6"/>
      <c r="GS1269" s="6"/>
      <c r="GT1269" s="6"/>
      <c r="GU1269" s="6"/>
      <c r="GV1269" s="6"/>
      <c r="GW1269" s="6"/>
      <c r="GX1269" s="6"/>
      <c r="GY1269" s="6"/>
      <c r="GZ1269" s="6"/>
      <c r="HA1269" s="6"/>
      <c r="HB1269" s="6"/>
      <c r="HC1269" s="6"/>
      <c r="HD1269" s="6"/>
      <c r="HE1269" s="6"/>
      <c r="HF1269" s="6"/>
      <c r="HG1269" s="6"/>
      <c r="HH1269" s="6"/>
      <c r="HI1269" s="6"/>
      <c r="HJ1269" s="6"/>
      <c r="HK1269" s="6"/>
      <c r="HL1269" s="6"/>
      <c r="HM1269" s="6"/>
      <c r="HN1269" s="6"/>
      <c r="HO1269" s="6"/>
      <c r="HP1269" s="6"/>
      <c r="HQ1269" s="6"/>
      <c r="HR1269" s="6"/>
      <c r="HS1269" s="6"/>
      <c r="HT1269" s="6"/>
      <c r="HU1269" s="6"/>
      <c r="HV1269" s="6"/>
      <c r="HW1269" s="6"/>
      <c r="HX1269" s="6"/>
      <c r="HY1269" s="6"/>
      <c r="HZ1269" s="6"/>
      <c r="IA1269" s="6"/>
      <c r="IB1269" s="6"/>
      <c r="IC1269" s="6"/>
      <c r="ID1269" s="6"/>
      <c r="IE1269" s="6"/>
      <c r="IF1269" s="6"/>
      <c r="IG1269" s="6"/>
      <c r="IH1269" s="6"/>
      <c r="II1269" s="6"/>
      <c r="IJ1269" s="6"/>
      <c r="IK1269" s="6"/>
      <c r="IL1269" s="6"/>
      <c r="IM1269" s="6"/>
      <c r="IN1269" s="6"/>
      <c r="IO1269" s="6"/>
      <c r="IP1269" s="6"/>
      <c r="IQ1269" s="6"/>
      <c r="IR1269" s="6"/>
      <c r="IS1269" s="6"/>
      <c r="IT1269" s="6"/>
      <c r="IU1269" s="6"/>
      <c r="IV1269" s="6"/>
      <c r="IW1269" s="6"/>
      <c r="IX1269" s="6"/>
      <c r="IY1269" s="6"/>
      <c r="IZ1269" s="6"/>
    </row>
    <row r="1270" spans="1:260" s="5" customFormat="1" x14ac:dyDescent="0.35">
      <c r="A1270" s="32">
        <v>1266</v>
      </c>
      <c r="B1270" s="33">
        <f>ESTUDIANTES!B1270</f>
        <v>0</v>
      </c>
      <c r="C1270" s="33">
        <f>ESTUDIANTES!C1270</f>
        <v>0</v>
      </c>
      <c r="D1270" s="99">
        <f>ESTUDIANTES!D1270</f>
        <v>0</v>
      </c>
      <c r="E1270" s="99"/>
      <c r="F1270" s="99"/>
      <c r="G1270" s="99"/>
      <c r="H1270" s="34">
        <f>ESTUDIANTES!E1270</f>
        <v>0</v>
      </c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  <c r="FS1270" s="6"/>
      <c r="FT1270" s="6"/>
      <c r="FU1270" s="6"/>
      <c r="FV1270" s="6"/>
      <c r="FW1270" s="6"/>
      <c r="FX1270" s="6"/>
      <c r="FY1270" s="6"/>
      <c r="FZ1270" s="6"/>
      <c r="GA1270" s="6"/>
      <c r="GB1270" s="6"/>
      <c r="GC1270" s="6"/>
      <c r="GD1270" s="6"/>
      <c r="GE1270" s="6"/>
      <c r="GF1270" s="6"/>
      <c r="GG1270" s="6"/>
      <c r="GH1270" s="6"/>
      <c r="GI1270" s="6"/>
      <c r="GJ1270" s="6"/>
      <c r="GK1270" s="6"/>
      <c r="GL1270" s="6"/>
      <c r="GM1270" s="6"/>
      <c r="GN1270" s="6"/>
      <c r="GO1270" s="6"/>
      <c r="GP1270" s="6"/>
      <c r="GQ1270" s="6"/>
      <c r="GR1270" s="6"/>
      <c r="GS1270" s="6"/>
      <c r="GT1270" s="6"/>
      <c r="GU1270" s="6"/>
      <c r="GV1270" s="6"/>
      <c r="GW1270" s="6"/>
      <c r="GX1270" s="6"/>
      <c r="GY1270" s="6"/>
      <c r="GZ1270" s="6"/>
      <c r="HA1270" s="6"/>
      <c r="HB1270" s="6"/>
      <c r="HC1270" s="6"/>
      <c r="HD1270" s="6"/>
      <c r="HE1270" s="6"/>
      <c r="HF1270" s="6"/>
      <c r="HG1270" s="6"/>
      <c r="HH1270" s="6"/>
      <c r="HI1270" s="6"/>
      <c r="HJ1270" s="6"/>
      <c r="HK1270" s="6"/>
      <c r="HL1270" s="6"/>
      <c r="HM1270" s="6"/>
      <c r="HN1270" s="6"/>
      <c r="HO1270" s="6"/>
      <c r="HP1270" s="6"/>
      <c r="HQ1270" s="6"/>
      <c r="HR1270" s="6"/>
      <c r="HS1270" s="6"/>
      <c r="HT1270" s="6"/>
      <c r="HU1270" s="6"/>
      <c r="HV1270" s="6"/>
      <c r="HW1270" s="6"/>
      <c r="HX1270" s="6"/>
      <c r="HY1270" s="6"/>
      <c r="HZ1270" s="6"/>
      <c r="IA1270" s="6"/>
      <c r="IB1270" s="6"/>
      <c r="IC1270" s="6"/>
      <c r="ID1270" s="6"/>
      <c r="IE1270" s="6"/>
      <c r="IF1270" s="6"/>
      <c r="IG1270" s="6"/>
      <c r="IH1270" s="6"/>
      <c r="II1270" s="6"/>
      <c r="IJ1270" s="6"/>
      <c r="IK1270" s="6"/>
      <c r="IL1270" s="6"/>
      <c r="IM1270" s="6"/>
      <c r="IN1270" s="6"/>
      <c r="IO1270" s="6"/>
      <c r="IP1270" s="6"/>
      <c r="IQ1270" s="6"/>
      <c r="IR1270" s="6"/>
      <c r="IS1270" s="6"/>
      <c r="IT1270" s="6"/>
      <c r="IU1270" s="6"/>
      <c r="IV1270" s="6"/>
      <c r="IW1270" s="6"/>
      <c r="IX1270" s="6"/>
      <c r="IY1270" s="6"/>
      <c r="IZ1270" s="6"/>
    </row>
    <row r="1271" spans="1:260" s="5" customFormat="1" x14ac:dyDescent="0.35">
      <c r="A1271" s="32">
        <v>1267</v>
      </c>
      <c r="B1271" s="33">
        <f>ESTUDIANTES!B1271</f>
        <v>0</v>
      </c>
      <c r="C1271" s="33">
        <f>ESTUDIANTES!C1271</f>
        <v>0</v>
      </c>
      <c r="D1271" s="99">
        <f>ESTUDIANTES!D1271</f>
        <v>0</v>
      </c>
      <c r="E1271" s="99"/>
      <c r="F1271" s="99"/>
      <c r="G1271" s="99"/>
      <c r="H1271" s="34">
        <f>ESTUDIANTES!E1271</f>
        <v>0</v>
      </c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  <c r="GW1271" s="6"/>
      <c r="GX1271" s="6"/>
      <c r="GY1271" s="6"/>
      <c r="GZ1271" s="6"/>
      <c r="HA1271" s="6"/>
      <c r="HB1271" s="6"/>
      <c r="HC1271" s="6"/>
      <c r="HD1271" s="6"/>
      <c r="HE1271" s="6"/>
      <c r="HF1271" s="6"/>
      <c r="HG1271" s="6"/>
      <c r="HH1271" s="6"/>
      <c r="HI1271" s="6"/>
      <c r="HJ1271" s="6"/>
      <c r="HK1271" s="6"/>
      <c r="HL1271" s="6"/>
      <c r="HM1271" s="6"/>
      <c r="HN1271" s="6"/>
      <c r="HO1271" s="6"/>
      <c r="HP1271" s="6"/>
      <c r="HQ1271" s="6"/>
      <c r="HR1271" s="6"/>
      <c r="HS1271" s="6"/>
      <c r="HT1271" s="6"/>
      <c r="HU1271" s="6"/>
      <c r="HV1271" s="6"/>
      <c r="HW1271" s="6"/>
      <c r="HX1271" s="6"/>
      <c r="HY1271" s="6"/>
      <c r="HZ1271" s="6"/>
      <c r="IA1271" s="6"/>
      <c r="IB1271" s="6"/>
      <c r="IC1271" s="6"/>
      <c r="ID1271" s="6"/>
      <c r="IE1271" s="6"/>
      <c r="IF1271" s="6"/>
      <c r="IG1271" s="6"/>
      <c r="IH1271" s="6"/>
      <c r="II1271" s="6"/>
      <c r="IJ1271" s="6"/>
      <c r="IK1271" s="6"/>
      <c r="IL1271" s="6"/>
      <c r="IM1271" s="6"/>
      <c r="IN1271" s="6"/>
      <c r="IO1271" s="6"/>
      <c r="IP1271" s="6"/>
      <c r="IQ1271" s="6"/>
      <c r="IR1271" s="6"/>
      <c r="IS1271" s="6"/>
      <c r="IT1271" s="6"/>
      <c r="IU1271" s="6"/>
      <c r="IV1271" s="6"/>
      <c r="IW1271" s="6"/>
      <c r="IX1271" s="6"/>
      <c r="IY1271" s="6"/>
      <c r="IZ1271" s="6"/>
    </row>
    <row r="1272" spans="1:260" s="5" customFormat="1" x14ac:dyDescent="0.35">
      <c r="A1272" s="32">
        <v>1268</v>
      </c>
      <c r="B1272" s="33">
        <f>ESTUDIANTES!B1272</f>
        <v>0</v>
      </c>
      <c r="C1272" s="33">
        <f>ESTUDIANTES!C1272</f>
        <v>0</v>
      </c>
      <c r="D1272" s="99">
        <f>ESTUDIANTES!D1272</f>
        <v>0</v>
      </c>
      <c r="E1272" s="99"/>
      <c r="F1272" s="99"/>
      <c r="G1272" s="99"/>
      <c r="H1272" s="34">
        <f>ESTUDIANTES!E1272</f>
        <v>0</v>
      </c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  <c r="FS1272" s="6"/>
      <c r="FT1272" s="6"/>
      <c r="FU1272" s="6"/>
      <c r="FV1272" s="6"/>
      <c r="FW1272" s="6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  <c r="GP1272" s="6"/>
      <c r="GQ1272" s="6"/>
      <c r="GR1272" s="6"/>
      <c r="GS1272" s="6"/>
      <c r="GT1272" s="6"/>
      <c r="GU1272" s="6"/>
      <c r="GV1272" s="6"/>
      <c r="GW1272" s="6"/>
      <c r="GX1272" s="6"/>
      <c r="GY1272" s="6"/>
      <c r="GZ1272" s="6"/>
      <c r="HA1272" s="6"/>
      <c r="HB1272" s="6"/>
      <c r="HC1272" s="6"/>
      <c r="HD1272" s="6"/>
      <c r="HE1272" s="6"/>
      <c r="HF1272" s="6"/>
      <c r="HG1272" s="6"/>
      <c r="HH1272" s="6"/>
      <c r="HI1272" s="6"/>
      <c r="HJ1272" s="6"/>
      <c r="HK1272" s="6"/>
      <c r="HL1272" s="6"/>
      <c r="HM1272" s="6"/>
      <c r="HN1272" s="6"/>
      <c r="HO1272" s="6"/>
      <c r="HP1272" s="6"/>
      <c r="HQ1272" s="6"/>
      <c r="HR1272" s="6"/>
      <c r="HS1272" s="6"/>
      <c r="HT1272" s="6"/>
      <c r="HU1272" s="6"/>
      <c r="HV1272" s="6"/>
      <c r="HW1272" s="6"/>
      <c r="HX1272" s="6"/>
      <c r="HY1272" s="6"/>
      <c r="HZ1272" s="6"/>
      <c r="IA1272" s="6"/>
      <c r="IB1272" s="6"/>
      <c r="IC1272" s="6"/>
      <c r="ID1272" s="6"/>
      <c r="IE1272" s="6"/>
      <c r="IF1272" s="6"/>
      <c r="IG1272" s="6"/>
      <c r="IH1272" s="6"/>
      <c r="II1272" s="6"/>
      <c r="IJ1272" s="6"/>
      <c r="IK1272" s="6"/>
      <c r="IL1272" s="6"/>
      <c r="IM1272" s="6"/>
      <c r="IN1272" s="6"/>
      <c r="IO1272" s="6"/>
      <c r="IP1272" s="6"/>
      <c r="IQ1272" s="6"/>
      <c r="IR1272" s="6"/>
      <c r="IS1272" s="6"/>
      <c r="IT1272" s="6"/>
      <c r="IU1272" s="6"/>
      <c r="IV1272" s="6"/>
      <c r="IW1272" s="6"/>
      <c r="IX1272" s="6"/>
      <c r="IY1272" s="6"/>
      <c r="IZ1272" s="6"/>
    </row>
    <row r="1273" spans="1:260" s="5" customFormat="1" x14ac:dyDescent="0.35">
      <c r="A1273" s="32">
        <v>1269</v>
      </c>
      <c r="B1273" s="33">
        <f>ESTUDIANTES!B1273</f>
        <v>0</v>
      </c>
      <c r="C1273" s="33">
        <f>ESTUDIANTES!C1273</f>
        <v>0</v>
      </c>
      <c r="D1273" s="99">
        <f>ESTUDIANTES!D1273</f>
        <v>0</v>
      </c>
      <c r="E1273" s="99"/>
      <c r="F1273" s="99"/>
      <c r="G1273" s="99"/>
      <c r="H1273" s="34">
        <f>ESTUDIANTES!E1273</f>
        <v>0</v>
      </c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  <c r="FS1273" s="6"/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/>
      <c r="GR1273" s="6"/>
      <c r="GS1273" s="6"/>
      <c r="GT1273" s="6"/>
      <c r="GU1273" s="6"/>
      <c r="GV1273" s="6"/>
      <c r="GW1273" s="6"/>
      <c r="GX1273" s="6"/>
      <c r="GY1273" s="6"/>
      <c r="GZ1273" s="6"/>
      <c r="HA1273" s="6"/>
      <c r="HB1273" s="6"/>
      <c r="HC1273" s="6"/>
      <c r="HD1273" s="6"/>
      <c r="HE1273" s="6"/>
      <c r="HF1273" s="6"/>
      <c r="HG1273" s="6"/>
      <c r="HH1273" s="6"/>
      <c r="HI1273" s="6"/>
      <c r="HJ1273" s="6"/>
      <c r="HK1273" s="6"/>
      <c r="HL1273" s="6"/>
      <c r="HM1273" s="6"/>
      <c r="HN1273" s="6"/>
      <c r="HO1273" s="6"/>
      <c r="HP1273" s="6"/>
      <c r="HQ1273" s="6"/>
      <c r="HR1273" s="6"/>
      <c r="HS1273" s="6"/>
      <c r="HT1273" s="6"/>
      <c r="HU1273" s="6"/>
      <c r="HV1273" s="6"/>
      <c r="HW1273" s="6"/>
      <c r="HX1273" s="6"/>
      <c r="HY1273" s="6"/>
      <c r="HZ1273" s="6"/>
      <c r="IA1273" s="6"/>
      <c r="IB1273" s="6"/>
      <c r="IC1273" s="6"/>
      <c r="ID1273" s="6"/>
      <c r="IE1273" s="6"/>
      <c r="IF1273" s="6"/>
      <c r="IG1273" s="6"/>
      <c r="IH1273" s="6"/>
      <c r="II1273" s="6"/>
      <c r="IJ1273" s="6"/>
      <c r="IK1273" s="6"/>
      <c r="IL1273" s="6"/>
      <c r="IM1273" s="6"/>
      <c r="IN1273" s="6"/>
      <c r="IO1273" s="6"/>
      <c r="IP1273" s="6"/>
      <c r="IQ1273" s="6"/>
      <c r="IR1273" s="6"/>
      <c r="IS1273" s="6"/>
      <c r="IT1273" s="6"/>
      <c r="IU1273" s="6"/>
      <c r="IV1273" s="6"/>
      <c r="IW1273" s="6"/>
      <c r="IX1273" s="6"/>
      <c r="IY1273" s="6"/>
      <c r="IZ1273" s="6"/>
    </row>
    <row r="1274" spans="1:260" s="5" customFormat="1" x14ac:dyDescent="0.35">
      <c r="A1274" s="32">
        <v>1270</v>
      </c>
      <c r="B1274" s="33">
        <f>ESTUDIANTES!B1274</f>
        <v>0</v>
      </c>
      <c r="C1274" s="33">
        <f>ESTUDIANTES!C1274</f>
        <v>0</v>
      </c>
      <c r="D1274" s="99">
        <f>ESTUDIANTES!D1274</f>
        <v>0</v>
      </c>
      <c r="E1274" s="99"/>
      <c r="F1274" s="99"/>
      <c r="G1274" s="99"/>
      <c r="H1274" s="34">
        <f>ESTUDIANTES!E1274</f>
        <v>0</v>
      </c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  <c r="GW1274" s="6"/>
      <c r="GX1274" s="6"/>
      <c r="GY1274" s="6"/>
      <c r="GZ1274" s="6"/>
      <c r="HA1274" s="6"/>
      <c r="HB1274" s="6"/>
      <c r="HC1274" s="6"/>
      <c r="HD1274" s="6"/>
      <c r="HE1274" s="6"/>
      <c r="HF1274" s="6"/>
      <c r="HG1274" s="6"/>
      <c r="HH1274" s="6"/>
      <c r="HI1274" s="6"/>
      <c r="HJ1274" s="6"/>
      <c r="HK1274" s="6"/>
      <c r="HL1274" s="6"/>
      <c r="HM1274" s="6"/>
      <c r="HN1274" s="6"/>
      <c r="HO1274" s="6"/>
      <c r="HP1274" s="6"/>
      <c r="HQ1274" s="6"/>
      <c r="HR1274" s="6"/>
      <c r="HS1274" s="6"/>
      <c r="HT1274" s="6"/>
      <c r="HU1274" s="6"/>
      <c r="HV1274" s="6"/>
      <c r="HW1274" s="6"/>
      <c r="HX1274" s="6"/>
      <c r="HY1274" s="6"/>
      <c r="HZ1274" s="6"/>
      <c r="IA1274" s="6"/>
      <c r="IB1274" s="6"/>
      <c r="IC1274" s="6"/>
      <c r="ID1274" s="6"/>
      <c r="IE1274" s="6"/>
      <c r="IF1274" s="6"/>
      <c r="IG1274" s="6"/>
      <c r="IH1274" s="6"/>
      <c r="II1274" s="6"/>
      <c r="IJ1274" s="6"/>
      <c r="IK1274" s="6"/>
      <c r="IL1274" s="6"/>
      <c r="IM1274" s="6"/>
      <c r="IN1274" s="6"/>
      <c r="IO1274" s="6"/>
      <c r="IP1274" s="6"/>
      <c r="IQ1274" s="6"/>
      <c r="IR1274" s="6"/>
      <c r="IS1274" s="6"/>
      <c r="IT1274" s="6"/>
      <c r="IU1274" s="6"/>
      <c r="IV1274" s="6"/>
      <c r="IW1274" s="6"/>
      <c r="IX1274" s="6"/>
      <c r="IY1274" s="6"/>
      <c r="IZ1274" s="6"/>
    </row>
    <row r="1275" spans="1:260" s="5" customFormat="1" x14ac:dyDescent="0.35">
      <c r="A1275" s="32">
        <v>1271</v>
      </c>
      <c r="B1275" s="33">
        <f>ESTUDIANTES!B1275</f>
        <v>0</v>
      </c>
      <c r="C1275" s="33">
        <f>ESTUDIANTES!C1275</f>
        <v>0</v>
      </c>
      <c r="D1275" s="99">
        <f>ESTUDIANTES!D1275</f>
        <v>0</v>
      </c>
      <c r="E1275" s="99"/>
      <c r="F1275" s="99"/>
      <c r="G1275" s="99"/>
      <c r="H1275" s="34">
        <f>ESTUDIANTES!E1275</f>
        <v>0</v>
      </c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  <c r="FS1275" s="6"/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/>
      <c r="GR1275" s="6"/>
      <c r="GS1275" s="6"/>
      <c r="GT1275" s="6"/>
      <c r="GU1275" s="6"/>
      <c r="GV1275" s="6"/>
      <c r="GW1275" s="6"/>
      <c r="GX1275" s="6"/>
      <c r="GY1275" s="6"/>
      <c r="GZ1275" s="6"/>
      <c r="HA1275" s="6"/>
      <c r="HB1275" s="6"/>
      <c r="HC1275" s="6"/>
      <c r="HD1275" s="6"/>
      <c r="HE1275" s="6"/>
      <c r="HF1275" s="6"/>
      <c r="HG1275" s="6"/>
      <c r="HH1275" s="6"/>
      <c r="HI1275" s="6"/>
      <c r="HJ1275" s="6"/>
      <c r="HK1275" s="6"/>
      <c r="HL1275" s="6"/>
      <c r="HM1275" s="6"/>
      <c r="HN1275" s="6"/>
      <c r="HO1275" s="6"/>
      <c r="HP1275" s="6"/>
      <c r="HQ1275" s="6"/>
      <c r="HR1275" s="6"/>
      <c r="HS1275" s="6"/>
      <c r="HT1275" s="6"/>
      <c r="HU1275" s="6"/>
      <c r="HV1275" s="6"/>
      <c r="HW1275" s="6"/>
      <c r="HX1275" s="6"/>
      <c r="HY1275" s="6"/>
      <c r="HZ1275" s="6"/>
      <c r="IA1275" s="6"/>
      <c r="IB1275" s="6"/>
      <c r="IC1275" s="6"/>
      <c r="ID1275" s="6"/>
      <c r="IE1275" s="6"/>
      <c r="IF1275" s="6"/>
      <c r="IG1275" s="6"/>
      <c r="IH1275" s="6"/>
      <c r="II1275" s="6"/>
      <c r="IJ1275" s="6"/>
      <c r="IK1275" s="6"/>
      <c r="IL1275" s="6"/>
      <c r="IM1275" s="6"/>
      <c r="IN1275" s="6"/>
      <c r="IO1275" s="6"/>
      <c r="IP1275" s="6"/>
      <c r="IQ1275" s="6"/>
      <c r="IR1275" s="6"/>
      <c r="IS1275" s="6"/>
      <c r="IT1275" s="6"/>
      <c r="IU1275" s="6"/>
      <c r="IV1275" s="6"/>
      <c r="IW1275" s="6"/>
      <c r="IX1275" s="6"/>
      <c r="IY1275" s="6"/>
      <c r="IZ1275" s="6"/>
    </row>
    <row r="1276" spans="1:260" s="5" customFormat="1" x14ac:dyDescent="0.35">
      <c r="A1276" s="32">
        <v>1272</v>
      </c>
      <c r="B1276" s="33">
        <f>ESTUDIANTES!B1276</f>
        <v>0</v>
      </c>
      <c r="C1276" s="33">
        <f>ESTUDIANTES!C1276</f>
        <v>0</v>
      </c>
      <c r="D1276" s="99">
        <f>ESTUDIANTES!D1276</f>
        <v>0</v>
      </c>
      <c r="E1276" s="99"/>
      <c r="F1276" s="99"/>
      <c r="G1276" s="99"/>
      <c r="H1276" s="34">
        <f>ESTUDIANTES!E1276</f>
        <v>0</v>
      </c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  <c r="FS1276" s="6"/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/>
      <c r="GR1276" s="6"/>
      <c r="GS1276" s="6"/>
      <c r="GT1276" s="6"/>
      <c r="GU1276" s="6"/>
      <c r="GV1276" s="6"/>
      <c r="GW1276" s="6"/>
      <c r="GX1276" s="6"/>
      <c r="GY1276" s="6"/>
      <c r="GZ1276" s="6"/>
      <c r="HA1276" s="6"/>
      <c r="HB1276" s="6"/>
      <c r="HC1276" s="6"/>
      <c r="HD1276" s="6"/>
      <c r="HE1276" s="6"/>
      <c r="HF1276" s="6"/>
      <c r="HG1276" s="6"/>
      <c r="HH1276" s="6"/>
      <c r="HI1276" s="6"/>
      <c r="HJ1276" s="6"/>
      <c r="HK1276" s="6"/>
      <c r="HL1276" s="6"/>
      <c r="HM1276" s="6"/>
      <c r="HN1276" s="6"/>
      <c r="HO1276" s="6"/>
      <c r="HP1276" s="6"/>
      <c r="HQ1276" s="6"/>
      <c r="HR1276" s="6"/>
      <c r="HS1276" s="6"/>
      <c r="HT1276" s="6"/>
      <c r="HU1276" s="6"/>
      <c r="HV1276" s="6"/>
      <c r="HW1276" s="6"/>
      <c r="HX1276" s="6"/>
      <c r="HY1276" s="6"/>
      <c r="HZ1276" s="6"/>
      <c r="IA1276" s="6"/>
      <c r="IB1276" s="6"/>
      <c r="IC1276" s="6"/>
      <c r="ID1276" s="6"/>
      <c r="IE1276" s="6"/>
      <c r="IF1276" s="6"/>
      <c r="IG1276" s="6"/>
      <c r="IH1276" s="6"/>
      <c r="II1276" s="6"/>
      <c r="IJ1276" s="6"/>
      <c r="IK1276" s="6"/>
      <c r="IL1276" s="6"/>
      <c r="IM1276" s="6"/>
      <c r="IN1276" s="6"/>
      <c r="IO1276" s="6"/>
      <c r="IP1276" s="6"/>
      <c r="IQ1276" s="6"/>
      <c r="IR1276" s="6"/>
      <c r="IS1276" s="6"/>
      <c r="IT1276" s="6"/>
      <c r="IU1276" s="6"/>
      <c r="IV1276" s="6"/>
      <c r="IW1276" s="6"/>
      <c r="IX1276" s="6"/>
      <c r="IY1276" s="6"/>
      <c r="IZ1276" s="6"/>
    </row>
    <row r="1277" spans="1:260" s="5" customFormat="1" x14ac:dyDescent="0.35">
      <c r="A1277" s="32">
        <v>1273</v>
      </c>
      <c r="B1277" s="33">
        <f>ESTUDIANTES!B1277</f>
        <v>0</v>
      </c>
      <c r="C1277" s="33">
        <f>ESTUDIANTES!C1277</f>
        <v>0</v>
      </c>
      <c r="D1277" s="99">
        <f>ESTUDIANTES!D1277</f>
        <v>0</v>
      </c>
      <c r="E1277" s="99"/>
      <c r="F1277" s="99"/>
      <c r="G1277" s="99"/>
      <c r="H1277" s="34">
        <f>ESTUDIANTES!E1277</f>
        <v>0</v>
      </c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  <c r="GW1277" s="6"/>
      <c r="GX1277" s="6"/>
      <c r="GY1277" s="6"/>
      <c r="GZ1277" s="6"/>
      <c r="HA1277" s="6"/>
      <c r="HB1277" s="6"/>
      <c r="HC1277" s="6"/>
      <c r="HD1277" s="6"/>
      <c r="HE1277" s="6"/>
      <c r="HF1277" s="6"/>
      <c r="HG1277" s="6"/>
      <c r="HH1277" s="6"/>
      <c r="HI1277" s="6"/>
      <c r="HJ1277" s="6"/>
      <c r="HK1277" s="6"/>
      <c r="HL1277" s="6"/>
      <c r="HM1277" s="6"/>
      <c r="HN1277" s="6"/>
      <c r="HO1277" s="6"/>
      <c r="HP1277" s="6"/>
      <c r="HQ1277" s="6"/>
      <c r="HR1277" s="6"/>
      <c r="HS1277" s="6"/>
      <c r="HT1277" s="6"/>
      <c r="HU1277" s="6"/>
      <c r="HV1277" s="6"/>
      <c r="HW1277" s="6"/>
      <c r="HX1277" s="6"/>
      <c r="HY1277" s="6"/>
      <c r="HZ1277" s="6"/>
      <c r="IA1277" s="6"/>
      <c r="IB1277" s="6"/>
      <c r="IC1277" s="6"/>
      <c r="ID1277" s="6"/>
      <c r="IE1277" s="6"/>
      <c r="IF1277" s="6"/>
      <c r="IG1277" s="6"/>
      <c r="IH1277" s="6"/>
      <c r="II1277" s="6"/>
      <c r="IJ1277" s="6"/>
      <c r="IK1277" s="6"/>
      <c r="IL1277" s="6"/>
      <c r="IM1277" s="6"/>
      <c r="IN1277" s="6"/>
      <c r="IO1277" s="6"/>
      <c r="IP1277" s="6"/>
      <c r="IQ1277" s="6"/>
      <c r="IR1277" s="6"/>
      <c r="IS1277" s="6"/>
      <c r="IT1277" s="6"/>
      <c r="IU1277" s="6"/>
      <c r="IV1277" s="6"/>
      <c r="IW1277" s="6"/>
      <c r="IX1277" s="6"/>
      <c r="IY1277" s="6"/>
      <c r="IZ1277" s="6"/>
    </row>
    <row r="1278" spans="1:260" s="5" customFormat="1" x14ac:dyDescent="0.35">
      <c r="A1278" s="32">
        <v>1274</v>
      </c>
      <c r="B1278" s="33">
        <f>ESTUDIANTES!B1278</f>
        <v>0</v>
      </c>
      <c r="C1278" s="33">
        <f>ESTUDIANTES!C1278</f>
        <v>0</v>
      </c>
      <c r="D1278" s="99">
        <f>ESTUDIANTES!D1278</f>
        <v>0</v>
      </c>
      <c r="E1278" s="99"/>
      <c r="F1278" s="99"/>
      <c r="G1278" s="99"/>
      <c r="H1278" s="34">
        <f>ESTUDIANTES!E1278</f>
        <v>0</v>
      </c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  <c r="FS1278" s="6"/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/>
      <c r="GR1278" s="6"/>
      <c r="GS1278" s="6"/>
      <c r="GT1278" s="6"/>
      <c r="GU1278" s="6"/>
      <c r="GV1278" s="6"/>
      <c r="GW1278" s="6"/>
      <c r="GX1278" s="6"/>
      <c r="GY1278" s="6"/>
      <c r="GZ1278" s="6"/>
      <c r="HA1278" s="6"/>
      <c r="HB1278" s="6"/>
      <c r="HC1278" s="6"/>
      <c r="HD1278" s="6"/>
      <c r="HE1278" s="6"/>
      <c r="HF1278" s="6"/>
      <c r="HG1278" s="6"/>
      <c r="HH1278" s="6"/>
      <c r="HI1278" s="6"/>
      <c r="HJ1278" s="6"/>
      <c r="HK1278" s="6"/>
      <c r="HL1278" s="6"/>
      <c r="HM1278" s="6"/>
      <c r="HN1278" s="6"/>
      <c r="HO1278" s="6"/>
      <c r="HP1278" s="6"/>
      <c r="HQ1278" s="6"/>
      <c r="HR1278" s="6"/>
      <c r="HS1278" s="6"/>
      <c r="HT1278" s="6"/>
      <c r="HU1278" s="6"/>
      <c r="HV1278" s="6"/>
      <c r="HW1278" s="6"/>
      <c r="HX1278" s="6"/>
      <c r="HY1278" s="6"/>
      <c r="HZ1278" s="6"/>
      <c r="IA1278" s="6"/>
      <c r="IB1278" s="6"/>
      <c r="IC1278" s="6"/>
      <c r="ID1278" s="6"/>
      <c r="IE1278" s="6"/>
      <c r="IF1278" s="6"/>
      <c r="IG1278" s="6"/>
      <c r="IH1278" s="6"/>
      <c r="II1278" s="6"/>
      <c r="IJ1278" s="6"/>
      <c r="IK1278" s="6"/>
      <c r="IL1278" s="6"/>
      <c r="IM1278" s="6"/>
      <c r="IN1278" s="6"/>
      <c r="IO1278" s="6"/>
      <c r="IP1278" s="6"/>
      <c r="IQ1278" s="6"/>
      <c r="IR1278" s="6"/>
      <c r="IS1278" s="6"/>
      <c r="IT1278" s="6"/>
      <c r="IU1278" s="6"/>
      <c r="IV1278" s="6"/>
      <c r="IW1278" s="6"/>
      <c r="IX1278" s="6"/>
      <c r="IY1278" s="6"/>
      <c r="IZ1278" s="6"/>
    </row>
    <row r="1279" spans="1:260" s="5" customFormat="1" x14ac:dyDescent="0.35">
      <c r="A1279" s="32">
        <v>1275</v>
      </c>
      <c r="B1279" s="33">
        <f>ESTUDIANTES!B1279</f>
        <v>0</v>
      </c>
      <c r="C1279" s="33">
        <f>ESTUDIANTES!C1279</f>
        <v>0</v>
      </c>
      <c r="D1279" s="99">
        <f>ESTUDIANTES!D1279</f>
        <v>0</v>
      </c>
      <c r="E1279" s="99"/>
      <c r="F1279" s="99"/>
      <c r="G1279" s="99"/>
      <c r="H1279" s="34">
        <f>ESTUDIANTES!E1279</f>
        <v>0</v>
      </c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  <c r="FS1279" s="6"/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/>
      <c r="GR1279" s="6"/>
      <c r="GS1279" s="6"/>
      <c r="GT1279" s="6"/>
      <c r="GU1279" s="6"/>
      <c r="GV1279" s="6"/>
      <c r="GW1279" s="6"/>
      <c r="GX1279" s="6"/>
      <c r="GY1279" s="6"/>
      <c r="GZ1279" s="6"/>
      <c r="HA1279" s="6"/>
      <c r="HB1279" s="6"/>
      <c r="HC1279" s="6"/>
      <c r="HD1279" s="6"/>
      <c r="HE1279" s="6"/>
      <c r="HF1279" s="6"/>
      <c r="HG1279" s="6"/>
      <c r="HH1279" s="6"/>
      <c r="HI1279" s="6"/>
      <c r="HJ1279" s="6"/>
      <c r="HK1279" s="6"/>
      <c r="HL1279" s="6"/>
      <c r="HM1279" s="6"/>
      <c r="HN1279" s="6"/>
      <c r="HO1279" s="6"/>
      <c r="HP1279" s="6"/>
      <c r="HQ1279" s="6"/>
      <c r="HR1279" s="6"/>
      <c r="HS1279" s="6"/>
      <c r="HT1279" s="6"/>
      <c r="HU1279" s="6"/>
      <c r="HV1279" s="6"/>
      <c r="HW1279" s="6"/>
      <c r="HX1279" s="6"/>
      <c r="HY1279" s="6"/>
      <c r="HZ1279" s="6"/>
      <c r="IA1279" s="6"/>
      <c r="IB1279" s="6"/>
      <c r="IC1279" s="6"/>
      <c r="ID1279" s="6"/>
      <c r="IE1279" s="6"/>
      <c r="IF1279" s="6"/>
      <c r="IG1279" s="6"/>
      <c r="IH1279" s="6"/>
      <c r="II1279" s="6"/>
      <c r="IJ1279" s="6"/>
      <c r="IK1279" s="6"/>
      <c r="IL1279" s="6"/>
      <c r="IM1279" s="6"/>
      <c r="IN1279" s="6"/>
      <c r="IO1279" s="6"/>
      <c r="IP1279" s="6"/>
      <c r="IQ1279" s="6"/>
      <c r="IR1279" s="6"/>
      <c r="IS1279" s="6"/>
      <c r="IT1279" s="6"/>
      <c r="IU1279" s="6"/>
      <c r="IV1279" s="6"/>
      <c r="IW1279" s="6"/>
      <c r="IX1279" s="6"/>
      <c r="IY1279" s="6"/>
      <c r="IZ1279" s="6"/>
    </row>
    <row r="1280" spans="1:260" s="5" customFormat="1" x14ac:dyDescent="0.35">
      <c r="A1280" s="32">
        <v>1276</v>
      </c>
      <c r="B1280" s="33">
        <f>ESTUDIANTES!B1280</f>
        <v>0</v>
      </c>
      <c r="C1280" s="33">
        <f>ESTUDIANTES!C1280</f>
        <v>0</v>
      </c>
      <c r="D1280" s="99">
        <f>ESTUDIANTES!D1280</f>
        <v>0</v>
      </c>
      <c r="E1280" s="99"/>
      <c r="F1280" s="99"/>
      <c r="G1280" s="99"/>
      <c r="H1280" s="34">
        <f>ESTUDIANTES!E1280</f>
        <v>0</v>
      </c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  <c r="GW1280" s="6"/>
      <c r="GX1280" s="6"/>
      <c r="GY1280" s="6"/>
      <c r="GZ1280" s="6"/>
      <c r="HA1280" s="6"/>
      <c r="HB1280" s="6"/>
      <c r="HC1280" s="6"/>
      <c r="HD1280" s="6"/>
      <c r="HE1280" s="6"/>
      <c r="HF1280" s="6"/>
      <c r="HG1280" s="6"/>
      <c r="HH1280" s="6"/>
      <c r="HI1280" s="6"/>
      <c r="HJ1280" s="6"/>
      <c r="HK1280" s="6"/>
      <c r="HL1280" s="6"/>
      <c r="HM1280" s="6"/>
      <c r="HN1280" s="6"/>
      <c r="HO1280" s="6"/>
      <c r="HP1280" s="6"/>
      <c r="HQ1280" s="6"/>
      <c r="HR1280" s="6"/>
      <c r="HS1280" s="6"/>
      <c r="HT1280" s="6"/>
      <c r="HU1280" s="6"/>
      <c r="HV1280" s="6"/>
      <c r="HW1280" s="6"/>
      <c r="HX1280" s="6"/>
      <c r="HY1280" s="6"/>
      <c r="HZ1280" s="6"/>
      <c r="IA1280" s="6"/>
      <c r="IB1280" s="6"/>
      <c r="IC1280" s="6"/>
      <c r="ID1280" s="6"/>
      <c r="IE1280" s="6"/>
      <c r="IF1280" s="6"/>
      <c r="IG1280" s="6"/>
      <c r="IH1280" s="6"/>
      <c r="II1280" s="6"/>
      <c r="IJ1280" s="6"/>
      <c r="IK1280" s="6"/>
      <c r="IL1280" s="6"/>
      <c r="IM1280" s="6"/>
      <c r="IN1280" s="6"/>
      <c r="IO1280" s="6"/>
      <c r="IP1280" s="6"/>
      <c r="IQ1280" s="6"/>
      <c r="IR1280" s="6"/>
      <c r="IS1280" s="6"/>
      <c r="IT1280" s="6"/>
      <c r="IU1280" s="6"/>
      <c r="IV1280" s="6"/>
      <c r="IW1280" s="6"/>
      <c r="IX1280" s="6"/>
      <c r="IY1280" s="6"/>
      <c r="IZ1280" s="6"/>
    </row>
    <row r="1281" spans="1:260" s="5" customFormat="1" x14ac:dyDescent="0.35">
      <c r="A1281" s="32">
        <v>1277</v>
      </c>
      <c r="B1281" s="33">
        <f>ESTUDIANTES!B1281</f>
        <v>0</v>
      </c>
      <c r="C1281" s="33">
        <f>ESTUDIANTES!C1281</f>
        <v>0</v>
      </c>
      <c r="D1281" s="99">
        <f>ESTUDIANTES!D1281</f>
        <v>0</v>
      </c>
      <c r="E1281" s="99"/>
      <c r="F1281" s="99"/>
      <c r="G1281" s="99"/>
      <c r="H1281" s="34">
        <f>ESTUDIANTES!E1281</f>
        <v>0</v>
      </c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  <c r="FS1281" s="6"/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/>
      <c r="GR1281" s="6"/>
      <c r="GS1281" s="6"/>
      <c r="GT1281" s="6"/>
      <c r="GU1281" s="6"/>
      <c r="GV1281" s="6"/>
      <c r="GW1281" s="6"/>
      <c r="GX1281" s="6"/>
      <c r="GY1281" s="6"/>
      <c r="GZ1281" s="6"/>
      <c r="HA1281" s="6"/>
      <c r="HB1281" s="6"/>
      <c r="HC1281" s="6"/>
      <c r="HD1281" s="6"/>
      <c r="HE1281" s="6"/>
      <c r="HF1281" s="6"/>
      <c r="HG1281" s="6"/>
      <c r="HH1281" s="6"/>
      <c r="HI1281" s="6"/>
      <c r="HJ1281" s="6"/>
      <c r="HK1281" s="6"/>
      <c r="HL1281" s="6"/>
      <c r="HM1281" s="6"/>
      <c r="HN1281" s="6"/>
      <c r="HO1281" s="6"/>
      <c r="HP1281" s="6"/>
      <c r="HQ1281" s="6"/>
      <c r="HR1281" s="6"/>
      <c r="HS1281" s="6"/>
      <c r="HT1281" s="6"/>
      <c r="HU1281" s="6"/>
      <c r="HV1281" s="6"/>
      <c r="HW1281" s="6"/>
      <c r="HX1281" s="6"/>
      <c r="HY1281" s="6"/>
      <c r="HZ1281" s="6"/>
      <c r="IA1281" s="6"/>
      <c r="IB1281" s="6"/>
      <c r="IC1281" s="6"/>
      <c r="ID1281" s="6"/>
      <c r="IE1281" s="6"/>
      <c r="IF1281" s="6"/>
      <c r="IG1281" s="6"/>
      <c r="IH1281" s="6"/>
      <c r="II1281" s="6"/>
      <c r="IJ1281" s="6"/>
      <c r="IK1281" s="6"/>
      <c r="IL1281" s="6"/>
      <c r="IM1281" s="6"/>
      <c r="IN1281" s="6"/>
      <c r="IO1281" s="6"/>
      <c r="IP1281" s="6"/>
      <c r="IQ1281" s="6"/>
      <c r="IR1281" s="6"/>
      <c r="IS1281" s="6"/>
      <c r="IT1281" s="6"/>
      <c r="IU1281" s="6"/>
      <c r="IV1281" s="6"/>
      <c r="IW1281" s="6"/>
      <c r="IX1281" s="6"/>
      <c r="IY1281" s="6"/>
      <c r="IZ1281" s="6"/>
    </row>
    <row r="1282" spans="1:260" s="5" customFormat="1" x14ac:dyDescent="0.35">
      <c r="A1282" s="32">
        <v>1278</v>
      </c>
      <c r="B1282" s="33">
        <f>ESTUDIANTES!B1282</f>
        <v>0</v>
      </c>
      <c r="C1282" s="33">
        <f>ESTUDIANTES!C1282</f>
        <v>0</v>
      </c>
      <c r="D1282" s="99">
        <f>ESTUDIANTES!D1282</f>
        <v>0</v>
      </c>
      <c r="E1282" s="99"/>
      <c r="F1282" s="99"/>
      <c r="G1282" s="99"/>
      <c r="H1282" s="34">
        <f>ESTUDIANTES!E1282</f>
        <v>0</v>
      </c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  <c r="GW1282" s="6"/>
      <c r="GX1282" s="6"/>
      <c r="GY1282" s="6"/>
      <c r="GZ1282" s="6"/>
      <c r="HA1282" s="6"/>
      <c r="HB1282" s="6"/>
      <c r="HC1282" s="6"/>
      <c r="HD1282" s="6"/>
      <c r="HE1282" s="6"/>
      <c r="HF1282" s="6"/>
      <c r="HG1282" s="6"/>
      <c r="HH1282" s="6"/>
      <c r="HI1282" s="6"/>
      <c r="HJ1282" s="6"/>
      <c r="HK1282" s="6"/>
      <c r="HL1282" s="6"/>
      <c r="HM1282" s="6"/>
      <c r="HN1282" s="6"/>
      <c r="HO1282" s="6"/>
      <c r="HP1282" s="6"/>
      <c r="HQ1282" s="6"/>
      <c r="HR1282" s="6"/>
      <c r="HS1282" s="6"/>
      <c r="HT1282" s="6"/>
      <c r="HU1282" s="6"/>
      <c r="HV1282" s="6"/>
      <c r="HW1282" s="6"/>
      <c r="HX1282" s="6"/>
      <c r="HY1282" s="6"/>
      <c r="HZ1282" s="6"/>
      <c r="IA1282" s="6"/>
      <c r="IB1282" s="6"/>
      <c r="IC1282" s="6"/>
      <c r="ID1282" s="6"/>
      <c r="IE1282" s="6"/>
      <c r="IF1282" s="6"/>
      <c r="IG1282" s="6"/>
      <c r="IH1282" s="6"/>
      <c r="II1282" s="6"/>
      <c r="IJ1282" s="6"/>
      <c r="IK1282" s="6"/>
      <c r="IL1282" s="6"/>
      <c r="IM1282" s="6"/>
      <c r="IN1282" s="6"/>
      <c r="IO1282" s="6"/>
      <c r="IP1282" s="6"/>
      <c r="IQ1282" s="6"/>
      <c r="IR1282" s="6"/>
      <c r="IS1282" s="6"/>
      <c r="IT1282" s="6"/>
      <c r="IU1282" s="6"/>
      <c r="IV1282" s="6"/>
      <c r="IW1282" s="6"/>
      <c r="IX1282" s="6"/>
      <c r="IY1282" s="6"/>
      <c r="IZ1282" s="6"/>
    </row>
    <row r="1283" spans="1:260" s="5" customFormat="1" x14ac:dyDescent="0.35">
      <c r="A1283" s="32">
        <v>1279</v>
      </c>
      <c r="B1283" s="33">
        <f>ESTUDIANTES!B1283</f>
        <v>0</v>
      </c>
      <c r="C1283" s="33">
        <f>ESTUDIANTES!C1283</f>
        <v>0</v>
      </c>
      <c r="D1283" s="99">
        <f>ESTUDIANTES!D1283</f>
        <v>0</v>
      </c>
      <c r="E1283" s="99"/>
      <c r="F1283" s="99"/>
      <c r="G1283" s="99"/>
      <c r="H1283" s="34">
        <f>ESTUDIANTES!E1283</f>
        <v>0</v>
      </c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  <c r="GW1283" s="6"/>
      <c r="GX1283" s="6"/>
      <c r="GY1283" s="6"/>
      <c r="GZ1283" s="6"/>
      <c r="HA1283" s="6"/>
      <c r="HB1283" s="6"/>
      <c r="HC1283" s="6"/>
      <c r="HD1283" s="6"/>
      <c r="HE1283" s="6"/>
      <c r="HF1283" s="6"/>
      <c r="HG1283" s="6"/>
      <c r="HH1283" s="6"/>
      <c r="HI1283" s="6"/>
      <c r="HJ1283" s="6"/>
      <c r="HK1283" s="6"/>
      <c r="HL1283" s="6"/>
      <c r="HM1283" s="6"/>
      <c r="HN1283" s="6"/>
      <c r="HO1283" s="6"/>
      <c r="HP1283" s="6"/>
      <c r="HQ1283" s="6"/>
      <c r="HR1283" s="6"/>
      <c r="HS1283" s="6"/>
      <c r="HT1283" s="6"/>
      <c r="HU1283" s="6"/>
      <c r="HV1283" s="6"/>
      <c r="HW1283" s="6"/>
      <c r="HX1283" s="6"/>
      <c r="HY1283" s="6"/>
      <c r="HZ1283" s="6"/>
      <c r="IA1283" s="6"/>
      <c r="IB1283" s="6"/>
      <c r="IC1283" s="6"/>
      <c r="ID1283" s="6"/>
      <c r="IE1283" s="6"/>
      <c r="IF1283" s="6"/>
      <c r="IG1283" s="6"/>
      <c r="IH1283" s="6"/>
      <c r="II1283" s="6"/>
      <c r="IJ1283" s="6"/>
      <c r="IK1283" s="6"/>
      <c r="IL1283" s="6"/>
      <c r="IM1283" s="6"/>
      <c r="IN1283" s="6"/>
      <c r="IO1283" s="6"/>
      <c r="IP1283" s="6"/>
      <c r="IQ1283" s="6"/>
      <c r="IR1283" s="6"/>
      <c r="IS1283" s="6"/>
      <c r="IT1283" s="6"/>
      <c r="IU1283" s="6"/>
      <c r="IV1283" s="6"/>
      <c r="IW1283" s="6"/>
      <c r="IX1283" s="6"/>
      <c r="IY1283" s="6"/>
      <c r="IZ1283" s="6"/>
    </row>
    <row r="1284" spans="1:260" s="5" customFormat="1" x14ac:dyDescent="0.35">
      <c r="A1284" s="32">
        <v>1280</v>
      </c>
      <c r="B1284" s="33">
        <f>ESTUDIANTES!B1284</f>
        <v>0</v>
      </c>
      <c r="C1284" s="33">
        <f>ESTUDIANTES!C1284</f>
        <v>0</v>
      </c>
      <c r="D1284" s="99">
        <f>ESTUDIANTES!D1284</f>
        <v>0</v>
      </c>
      <c r="E1284" s="99"/>
      <c r="F1284" s="99"/>
      <c r="G1284" s="99"/>
      <c r="H1284" s="34">
        <f>ESTUDIANTES!E1284</f>
        <v>0</v>
      </c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  <c r="FS1284" s="6"/>
      <c r="FT1284" s="6"/>
      <c r="FU1284" s="6"/>
      <c r="FV1284" s="6"/>
      <c r="FW1284" s="6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  <c r="GP1284" s="6"/>
      <c r="GQ1284" s="6"/>
      <c r="GR1284" s="6"/>
      <c r="GS1284" s="6"/>
      <c r="GT1284" s="6"/>
      <c r="GU1284" s="6"/>
      <c r="GV1284" s="6"/>
      <c r="GW1284" s="6"/>
      <c r="GX1284" s="6"/>
      <c r="GY1284" s="6"/>
      <c r="GZ1284" s="6"/>
      <c r="HA1284" s="6"/>
      <c r="HB1284" s="6"/>
      <c r="HC1284" s="6"/>
      <c r="HD1284" s="6"/>
      <c r="HE1284" s="6"/>
      <c r="HF1284" s="6"/>
      <c r="HG1284" s="6"/>
      <c r="HH1284" s="6"/>
      <c r="HI1284" s="6"/>
      <c r="HJ1284" s="6"/>
      <c r="HK1284" s="6"/>
      <c r="HL1284" s="6"/>
      <c r="HM1284" s="6"/>
      <c r="HN1284" s="6"/>
      <c r="HO1284" s="6"/>
      <c r="HP1284" s="6"/>
      <c r="HQ1284" s="6"/>
      <c r="HR1284" s="6"/>
      <c r="HS1284" s="6"/>
      <c r="HT1284" s="6"/>
      <c r="HU1284" s="6"/>
      <c r="HV1284" s="6"/>
      <c r="HW1284" s="6"/>
      <c r="HX1284" s="6"/>
      <c r="HY1284" s="6"/>
      <c r="HZ1284" s="6"/>
      <c r="IA1284" s="6"/>
      <c r="IB1284" s="6"/>
      <c r="IC1284" s="6"/>
      <c r="ID1284" s="6"/>
      <c r="IE1284" s="6"/>
      <c r="IF1284" s="6"/>
      <c r="IG1284" s="6"/>
      <c r="IH1284" s="6"/>
      <c r="II1284" s="6"/>
      <c r="IJ1284" s="6"/>
      <c r="IK1284" s="6"/>
      <c r="IL1284" s="6"/>
      <c r="IM1284" s="6"/>
      <c r="IN1284" s="6"/>
      <c r="IO1284" s="6"/>
      <c r="IP1284" s="6"/>
      <c r="IQ1284" s="6"/>
      <c r="IR1284" s="6"/>
      <c r="IS1284" s="6"/>
      <c r="IT1284" s="6"/>
      <c r="IU1284" s="6"/>
      <c r="IV1284" s="6"/>
      <c r="IW1284" s="6"/>
      <c r="IX1284" s="6"/>
      <c r="IY1284" s="6"/>
      <c r="IZ1284" s="6"/>
    </row>
    <row r="1285" spans="1:260" s="5" customFormat="1" x14ac:dyDescent="0.35">
      <c r="A1285" s="32">
        <v>1281</v>
      </c>
      <c r="B1285" s="33">
        <f>ESTUDIANTES!B1285</f>
        <v>0</v>
      </c>
      <c r="C1285" s="33">
        <f>ESTUDIANTES!C1285</f>
        <v>0</v>
      </c>
      <c r="D1285" s="99">
        <f>ESTUDIANTES!D1285</f>
        <v>0</v>
      </c>
      <c r="E1285" s="99"/>
      <c r="F1285" s="99"/>
      <c r="G1285" s="99"/>
      <c r="H1285" s="34">
        <f>ESTUDIANTES!E1285</f>
        <v>0</v>
      </c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  <c r="GW1285" s="6"/>
      <c r="GX1285" s="6"/>
      <c r="GY1285" s="6"/>
      <c r="GZ1285" s="6"/>
      <c r="HA1285" s="6"/>
      <c r="HB1285" s="6"/>
      <c r="HC1285" s="6"/>
      <c r="HD1285" s="6"/>
      <c r="HE1285" s="6"/>
      <c r="HF1285" s="6"/>
      <c r="HG1285" s="6"/>
      <c r="HH1285" s="6"/>
      <c r="HI1285" s="6"/>
      <c r="HJ1285" s="6"/>
      <c r="HK1285" s="6"/>
      <c r="HL1285" s="6"/>
      <c r="HM1285" s="6"/>
      <c r="HN1285" s="6"/>
      <c r="HO1285" s="6"/>
      <c r="HP1285" s="6"/>
      <c r="HQ1285" s="6"/>
      <c r="HR1285" s="6"/>
      <c r="HS1285" s="6"/>
      <c r="HT1285" s="6"/>
      <c r="HU1285" s="6"/>
      <c r="HV1285" s="6"/>
      <c r="HW1285" s="6"/>
      <c r="HX1285" s="6"/>
      <c r="HY1285" s="6"/>
      <c r="HZ1285" s="6"/>
      <c r="IA1285" s="6"/>
      <c r="IB1285" s="6"/>
      <c r="IC1285" s="6"/>
      <c r="ID1285" s="6"/>
      <c r="IE1285" s="6"/>
      <c r="IF1285" s="6"/>
      <c r="IG1285" s="6"/>
      <c r="IH1285" s="6"/>
      <c r="II1285" s="6"/>
      <c r="IJ1285" s="6"/>
      <c r="IK1285" s="6"/>
      <c r="IL1285" s="6"/>
      <c r="IM1285" s="6"/>
      <c r="IN1285" s="6"/>
      <c r="IO1285" s="6"/>
      <c r="IP1285" s="6"/>
      <c r="IQ1285" s="6"/>
      <c r="IR1285" s="6"/>
      <c r="IS1285" s="6"/>
      <c r="IT1285" s="6"/>
      <c r="IU1285" s="6"/>
      <c r="IV1285" s="6"/>
      <c r="IW1285" s="6"/>
      <c r="IX1285" s="6"/>
      <c r="IY1285" s="6"/>
      <c r="IZ1285" s="6"/>
    </row>
    <row r="1286" spans="1:260" s="5" customFormat="1" x14ac:dyDescent="0.35">
      <c r="A1286" s="32">
        <v>1282</v>
      </c>
      <c r="B1286" s="33">
        <f>ESTUDIANTES!B1286</f>
        <v>0</v>
      </c>
      <c r="C1286" s="33">
        <f>ESTUDIANTES!C1286</f>
        <v>0</v>
      </c>
      <c r="D1286" s="99">
        <f>ESTUDIANTES!D1286</f>
        <v>0</v>
      </c>
      <c r="E1286" s="99"/>
      <c r="F1286" s="99"/>
      <c r="G1286" s="99"/>
      <c r="H1286" s="34">
        <f>ESTUDIANTES!E1286</f>
        <v>0</v>
      </c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  <c r="GW1286" s="6"/>
      <c r="GX1286" s="6"/>
      <c r="GY1286" s="6"/>
      <c r="GZ1286" s="6"/>
      <c r="HA1286" s="6"/>
      <c r="HB1286" s="6"/>
      <c r="HC1286" s="6"/>
      <c r="HD1286" s="6"/>
      <c r="HE1286" s="6"/>
      <c r="HF1286" s="6"/>
      <c r="HG1286" s="6"/>
      <c r="HH1286" s="6"/>
      <c r="HI1286" s="6"/>
      <c r="HJ1286" s="6"/>
      <c r="HK1286" s="6"/>
      <c r="HL1286" s="6"/>
      <c r="HM1286" s="6"/>
      <c r="HN1286" s="6"/>
      <c r="HO1286" s="6"/>
      <c r="HP1286" s="6"/>
      <c r="HQ1286" s="6"/>
      <c r="HR1286" s="6"/>
      <c r="HS1286" s="6"/>
      <c r="HT1286" s="6"/>
      <c r="HU1286" s="6"/>
      <c r="HV1286" s="6"/>
      <c r="HW1286" s="6"/>
      <c r="HX1286" s="6"/>
      <c r="HY1286" s="6"/>
      <c r="HZ1286" s="6"/>
      <c r="IA1286" s="6"/>
      <c r="IB1286" s="6"/>
      <c r="IC1286" s="6"/>
      <c r="ID1286" s="6"/>
      <c r="IE1286" s="6"/>
      <c r="IF1286" s="6"/>
      <c r="IG1286" s="6"/>
      <c r="IH1286" s="6"/>
      <c r="II1286" s="6"/>
      <c r="IJ1286" s="6"/>
      <c r="IK1286" s="6"/>
      <c r="IL1286" s="6"/>
      <c r="IM1286" s="6"/>
      <c r="IN1286" s="6"/>
      <c r="IO1286" s="6"/>
      <c r="IP1286" s="6"/>
      <c r="IQ1286" s="6"/>
      <c r="IR1286" s="6"/>
      <c r="IS1286" s="6"/>
      <c r="IT1286" s="6"/>
      <c r="IU1286" s="6"/>
      <c r="IV1286" s="6"/>
      <c r="IW1286" s="6"/>
      <c r="IX1286" s="6"/>
      <c r="IY1286" s="6"/>
      <c r="IZ1286" s="6"/>
    </row>
    <row r="1287" spans="1:260" s="5" customFormat="1" x14ac:dyDescent="0.35">
      <c r="A1287" s="32">
        <v>1283</v>
      </c>
      <c r="B1287" s="33">
        <f>ESTUDIANTES!B1287</f>
        <v>0</v>
      </c>
      <c r="C1287" s="33">
        <f>ESTUDIANTES!C1287</f>
        <v>0</v>
      </c>
      <c r="D1287" s="99">
        <f>ESTUDIANTES!D1287</f>
        <v>0</v>
      </c>
      <c r="E1287" s="99"/>
      <c r="F1287" s="99"/>
      <c r="G1287" s="99"/>
      <c r="H1287" s="34">
        <f>ESTUDIANTES!E1287</f>
        <v>0</v>
      </c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  <c r="FS1287" s="6"/>
      <c r="FT1287" s="6"/>
      <c r="FU1287" s="6"/>
      <c r="FV1287" s="6"/>
      <c r="FW1287" s="6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  <c r="GP1287" s="6"/>
      <c r="GQ1287" s="6"/>
      <c r="GR1287" s="6"/>
      <c r="GS1287" s="6"/>
      <c r="GT1287" s="6"/>
      <c r="GU1287" s="6"/>
      <c r="GV1287" s="6"/>
      <c r="GW1287" s="6"/>
      <c r="GX1287" s="6"/>
      <c r="GY1287" s="6"/>
      <c r="GZ1287" s="6"/>
      <c r="HA1287" s="6"/>
      <c r="HB1287" s="6"/>
      <c r="HC1287" s="6"/>
      <c r="HD1287" s="6"/>
      <c r="HE1287" s="6"/>
      <c r="HF1287" s="6"/>
      <c r="HG1287" s="6"/>
      <c r="HH1287" s="6"/>
      <c r="HI1287" s="6"/>
      <c r="HJ1287" s="6"/>
      <c r="HK1287" s="6"/>
      <c r="HL1287" s="6"/>
      <c r="HM1287" s="6"/>
      <c r="HN1287" s="6"/>
      <c r="HO1287" s="6"/>
      <c r="HP1287" s="6"/>
      <c r="HQ1287" s="6"/>
      <c r="HR1287" s="6"/>
      <c r="HS1287" s="6"/>
      <c r="HT1287" s="6"/>
      <c r="HU1287" s="6"/>
      <c r="HV1287" s="6"/>
      <c r="HW1287" s="6"/>
      <c r="HX1287" s="6"/>
      <c r="HY1287" s="6"/>
      <c r="HZ1287" s="6"/>
      <c r="IA1287" s="6"/>
      <c r="IB1287" s="6"/>
      <c r="IC1287" s="6"/>
      <c r="ID1287" s="6"/>
      <c r="IE1287" s="6"/>
      <c r="IF1287" s="6"/>
      <c r="IG1287" s="6"/>
      <c r="IH1287" s="6"/>
      <c r="II1287" s="6"/>
      <c r="IJ1287" s="6"/>
      <c r="IK1287" s="6"/>
      <c r="IL1287" s="6"/>
      <c r="IM1287" s="6"/>
      <c r="IN1287" s="6"/>
      <c r="IO1287" s="6"/>
      <c r="IP1287" s="6"/>
      <c r="IQ1287" s="6"/>
      <c r="IR1287" s="6"/>
      <c r="IS1287" s="6"/>
      <c r="IT1287" s="6"/>
      <c r="IU1287" s="6"/>
      <c r="IV1287" s="6"/>
      <c r="IW1287" s="6"/>
      <c r="IX1287" s="6"/>
      <c r="IY1287" s="6"/>
      <c r="IZ1287" s="6"/>
    </row>
    <row r="1288" spans="1:260" s="5" customFormat="1" x14ac:dyDescent="0.35">
      <c r="A1288" s="32">
        <v>1284</v>
      </c>
      <c r="B1288" s="33">
        <f>ESTUDIANTES!B1288</f>
        <v>0</v>
      </c>
      <c r="C1288" s="33">
        <f>ESTUDIANTES!C1288</f>
        <v>0</v>
      </c>
      <c r="D1288" s="99">
        <f>ESTUDIANTES!D1288</f>
        <v>0</v>
      </c>
      <c r="E1288" s="99"/>
      <c r="F1288" s="99"/>
      <c r="G1288" s="99"/>
      <c r="H1288" s="34">
        <f>ESTUDIANTES!E1288</f>
        <v>0</v>
      </c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  <c r="FS1288" s="6"/>
      <c r="FT1288" s="6"/>
      <c r="FU1288" s="6"/>
      <c r="FV1288" s="6"/>
      <c r="FW1288" s="6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  <c r="GP1288" s="6"/>
      <c r="GQ1288" s="6"/>
      <c r="GR1288" s="6"/>
      <c r="GS1288" s="6"/>
      <c r="GT1288" s="6"/>
      <c r="GU1288" s="6"/>
      <c r="GV1288" s="6"/>
      <c r="GW1288" s="6"/>
      <c r="GX1288" s="6"/>
      <c r="GY1288" s="6"/>
      <c r="GZ1288" s="6"/>
      <c r="HA1288" s="6"/>
      <c r="HB1288" s="6"/>
      <c r="HC1288" s="6"/>
      <c r="HD1288" s="6"/>
      <c r="HE1288" s="6"/>
      <c r="HF1288" s="6"/>
      <c r="HG1288" s="6"/>
      <c r="HH1288" s="6"/>
      <c r="HI1288" s="6"/>
      <c r="HJ1288" s="6"/>
      <c r="HK1288" s="6"/>
      <c r="HL1288" s="6"/>
      <c r="HM1288" s="6"/>
      <c r="HN1288" s="6"/>
      <c r="HO1288" s="6"/>
      <c r="HP1288" s="6"/>
      <c r="HQ1288" s="6"/>
      <c r="HR1288" s="6"/>
      <c r="HS1288" s="6"/>
      <c r="HT1288" s="6"/>
      <c r="HU1288" s="6"/>
      <c r="HV1288" s="6"/>
      <c r="HW1288" s="6"/>
      <c r="HX1288" s="6"/>
      <c r="HY1288" s="6"/>
      <c r="HZ1288" s="6"/>
      <c r="IA1288" s="6"/>
      <c r="IB1288" s="6"/>
      <c r="IC1288" s="6"/>
      <c r="ID1288" s="6"/>
      <c r="IE1288" s="6"/>
      <c r="IF1288" s="6"/>
      <c r="IG1288" s="6"/>
      <c r="IH1288" s="6"/>
      <c r="II1288" s="6"/>
      <c r="IJ1288" s="6"/>
      <c r="IK1288" s="6"/>
      <c r="IL1288" s="6"/>
      <c r="IM1288" s="6"/>
      <c r="IN1288" s="6"/>
      <c r="IO1288" s="6"/>
      <c r="IP1288" s="6"/>
      <c r="IQ1288" s="6"/>
      <c r="IR1288" s="6"/>
      <c r="IS1288" s="6"/>
      <c r="IT1288" s="6"/>
      <c r="IU1288" s="6"/>
      <c r="IV1288" s="6"/>
      <c r="IW1288" s="6"/>
      <c r="IX1288" s="6"/>
      <c r="IY1288" s="6"/>
      <c r="IZ1288" s="6"/>
    </row>
    <row r="1289" spans="1:260" s="5" customFormat="1" x14ac:dyDescent="0.35">
      <c r="A1289" s="32">
        <v>1285</v>
      </c>
      <c r="B1289" s="33">
        <f>ESTUDIANTES!B1289</f>
        <v>0</v>
      </c>
      <c r="C1289" s="33">
        <f>ESTUDIANTES!C1289</f>
        <v>0</v>
      </c>
      <c r="D1289" s="99">
        <f>ESTUDIANTES!D1289</f>
        <v>0</v>
      </c>
      <c r="E1289" s="99"/>
      <c r="F1289" s="99"/>
      <c r="G1289" s="99"/>
      <c r="H1289" s="34">
        <f>ESTUDIANTES!E1289</f>
        <v>0</v>
      </c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  <c r="FS1289" s="6"/>
      <c r="FT1289" s="6"/>
      <c r="FU1289" s="6"/>
      <c r="FV1289" s="6"/>
      <c r="FW1289" s="6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  <c r="GP1289" s="6"/>
      <c r="GQ1289" s="6"/>
      <c r="GR1289" s="6"/>
      <c r="GS1289" s="6"/>
      <c r="GT1289" s="6"/>
      <c r="GU1289" s="6"/>
      <c r="GV1289" s="6"/>
      <c r="GW1289" s="6"/>
      <c r="GX1289" s="6"/>
      <c r="GY1289" s="6"/>
      <c r="GZ1289" s="6"/>
      <c r="HA1289" s="6"/>
      <c r="HB1289" s="6"/>
      <c r="HC1289" s="6"/>
      <c r="HD1289" s="6"/>
      <c r="HE1289" s="6"/>
      <c r="HF1289" s="6"/>
      <c r="HG1289" s="6"/>
      <c r="HH1289" s="6"/>
      <c r="HI1289" s="6"/>
      <c r="HJ1289" s="6"/>
      <c r="HK1289" s="6"/>
      <c r="HL1289" s="6"/>
      <c r="HM1289" s="6"/>
      <c r="HN1289" s="6"/>
      <c r="HO1289" s="6"/>
      <c r="HP1289" s="6"/>
      <c r="HQ1289" s="6"/>
      <c r="HR1289" s="6"/>
      <c r="HS1289" s="6"/>
      <c r="HT1289" s="6"/>
      <c r="HU1289" s="6"/>
      <c r="HV1289" s="6"/>
      <c r="HW1289" s="6"/>
      <c r="HX1289" s="6"/>
      <c r="HY1289" s="6"/>
      <c r="HZ1289" s="6"/>
      <c r="IA1289" s="6"/>
      <c r="IB1289" s="6"/>
      <c r="IC1289" s="6"/>
      <c r="ID1289" s="6"/>
      <c r="IE1289" s="6"/>
      <c r="IF1289" s="6"/>
      <c r="IG1289" s="6"/>
      <c r="IH1289" s="6"/>
      <c r="II1289" s="6"/>
      <c r="IJ1289" s="6"/>
      <c r="IK1289" s="6"/>
      <c r="IL1289" s="6"/>
      <c r="IM1289" s="6"/>
      <c r="IN1289" s="6"/>
      <c r="IO1289" s="6"/>
      <c r="IP1289" s="6"/>
      <c r="IQ1289" s="6"/>
      <c r="IR1289" s="6"/>
      <c r="IS1289" s="6"/>
      <c r="IT1289" s="6"/>
      <c r="IU1289" s="6"/>
      <c r="IV1289" s="6"/>
      <c r="IW1289" s="6"/>
      <c r="IX1289" s="6"/>
      <c r="IY1289" s="6"/>
      <c r="IZ1289" s="6"/>
    </row>
    <row r="1290" spans="1:260" s="5" customFormat="1" x14ac:dyDescent="0.35">
      <c r="A1290" s="32">
        <v>1286</v>
      </c>
      <c r="B1290" s="33">
        <f>ESTUDIANTES!B1290</f>
        <v>0</v>
      </c>
      <c r="C1290" s="33">
        <f>ESTUDIANTES!C1290</f>
        <v>0</v>
      </c>
      <c r="D1290" s="99">
        <f>ESTUDIANTES!D1290</f>
        <v>0</v>
      </c>
      <c r="E1290" s="99"/>
      <c r="F1290" s="99"/>
      <c r="G1290" s="99"/>
      <c r="H1290" s="34">
        <f>ESTUDIANTES!E1290</f>
        <v>0</v>
      </c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  <c r="FS1290" s="6"/>
      <c r="FT1290" s="6"/>
      <c r="FU1290" s="6"/>
      <c r="FV1290" s="6"/>
      <c r="FW1290" s="6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  <c r="GP1290" s="6"/>
      <c r="GQ1290" s="6"/>
      <c r="GR1290" s="6"/>
      <c r="GS1290" s="6"/>
      <c r="GT1290" s="6"/>
      <c r="GU1290" s="6"/>
      <c r="GV1290" s="6"/>
      <c r="GW1290" s="6"/>
      <c r="GX1290" s="6"/>
      <c r="GY1290" s="6"/>
      <c r="GZ1290" s="6"/>
      <c r="HA1290" s="6"/>
      <c r="HB1290" s="6"/>
      <c r="HC1290" s="6"/>
      <c r="HD1290" s="6"/>
      <c r="HE1290" s="6"/>
      <c r="HF1290" s="6"/>
      <c r="HG1290" s="6"/>
      <c r="HH1290" s="6"/>
      <c r="HI1290" s="6"/>
      <c r="HJ1290" s="6"/>
      <c r="HK1290" s="6"/>
      <c r="HL1290" s="6"/>
      <c r="HM1290" s="6"/>
      <c r="HN1290" s="6"/>
      <c r="HO1290" s="6"/>
      <c r="HP1290" s="6"/>
      <c r="HQ1290" s="6"/>
      <c r="HR1290" s="6"/>
      <c r="HS1290" s="6"/>
      <c r="HT1290" s="6"/>
      <c r="HU1290" s="6"/>
      <c r="HV1290" s="6"/>
      <c r="HW1290" s="6"/>
      <c r="HX1290" s="6"/>
      <c r="HY1290" s="6"/>
      <c r="HZ1290" s="6"/>
      <c r="IA1290" s="6"/>
      <c r="IB1290" s="6"/>
      <c r="IC1290" s="6"/>
      <c r="ID1290" s="6"/>
      <c r="IE1290" s="6"/>
      <c r="IF1290" s="6"/>
      <c r="IG1290" s="6"/>
      <c r="IH1290" s="6"/>
      <c r="II1290" s="6"/>
      <c r="IJ1290" s="6"/>
      <c r="IK1290" s="6"/>
      <c r="IL1290" s="6"/>
      <c r="IM1290" s="6"/>
      <c r="IN1290" s="6"/>
      <c r="IO1290" s="6"/>
      <c r="IP1290" s="6"/>
      <c r="IQ1290" s="6"/>
      <c r="IR1290" s="6"/>
      <c r="IS1290" s="6"/>
      <c r="IT1290" s="6"/>
      <c r="IU1290" s="6"/>
      <c r="IV1290" s="6"/>
      <c r="IW1290" s="6"/>
      <c r="IX1290" s="6"/>
      <c r="IY1290" s="6"/>
      <c r="IZ1290" s="6"/>
    </row>
    <row r="1291" spans="1:260" s="5" customFormat="1" x14ac:dyDescent="0.35">
      <c r="A1291" s="32">
        <v>1287</v>
      </c>
      <c r="B1291" s="33">
        <f>ESTUDIANTES!B1291</f>
        <v>0</v>
      </c>
      <c r="C1291" s="33">
        <f>ESTUDIANTES!C1291</f>
        <v>0</v>
      </c>
      <c r="D1291" s="99">
        <f>ESTUDIANTES!D1291</f>
        <v>0</v>
      </c>
      <c r="E1291" s="99"/>
      <c r="F1291" s="99"/>
      <c r="G1291" s="99"/>
      <c r="H1291" s="34">
        <f>ESTUDIANTES!E1291</f>
        <v>0</v>
      </c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  <c r="FS1291" s="6"/>
      <c r="FT1291" s="6"/>
      <c r="FU1291" s="6"/>
      <c r="FV1291" s="6"/>
      <c r="FW1291" s="6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  <c r="GP1291" s="6"/>
      <c r="GQ1291" s="6"/>
      <c r="GR1291" s="6"/>
      <c r="GS1291" s="6"/>
      <c r="GT1291" s="6"/>
      <c r="GU1291" s="6"/>
      <c r="GV1291" s="6"/>
      <c r="GW1291" s="6"/>
      <c r="GX1291" s="6"/>
      <c r="GY1291" s="6"/>
      <c r="GZ1291" s="6"/>
      <c r="HA1291" s="6"/>
      <c r="HB1291" s="6"/>
      <c r="HC1291" s="6"/>
      <c r="HD1291" s="6"/>
      <c r="HE1291" s="6"/>
      <c r="HF1291" s="6"/>
      <c r="HG1291" s="6"/>
      <c r="HH1291" s="6"/>
      <c r="HI1291" s="6"/>
      <c r="HJ1291" s="6"/>
      <c r="HK1291" s="6"/>
      <c r="HL1291" s="6"/>
      <c r="HM1291" s="6"/>
      <c r="HN1291" s="6"/>
      <c r="HO1291" s="6"/>
      <c r="HP1291" s="6"/>
      <c r="HQ1291" s="6"/>
      <c r="HR1291" s="6"/>
      <c r="HS1291" s="6"/>
      <c r="HT1291" s="6"/>
      <c r="HU1291" s="6"/>
      <c r="HV1291" s="6"/>
      <c r="HW1291" s="6"/>
      <c r="HX1291" s="6"/>
      <c r="HY1291" s="6"/>
      <c r="HZ1291" s="6"/>
      <c r="IA1291" s="6"/>
      <c r="IB1291" s="6"/>
      <c r="IC1291" s="6"/>
      <c r="ID1291" s="6"/>
      <c r="IE1291" s="6"/>
      <c r="IF1291" s="6"/>
      <c r="IG1291" s="6"/>
      <c r="IH1291" s="6"/>
      <c r="II1291" s="6"/>
      <c r="IJ1291" s="6"/>
      <c r="IK1291" s="6"/>
      <c r="IL1291" s="6"/>
      <c r="IM1291" s="6"/>
      <c r="IN1291" s="6"/>
      <c r="IO1291" s="6"/>
      <c r="IP1291" s="6"/>
      <c r="IQ1291" s="6"/>
      <c r="IR1291" s="6"/>
      <c r="IS1291" s="6"/>
      <c r="IT1291" s="6"/>
      <c r="IU1291" s="6"/>
      <c r="IV1291" s="6"/>
      <c r="IW1291" s="6"/>
      <c r="IX1291" s="6"/>
      <c r="IY1291" s="6"/>
      <c r="IZ1291" s="6"/>
    </row>
    <row r="1292" spans="1:260" s="5" customFormat="1" x14ac:dyDescent="0.35">
      <c r="A1292" s="32">
        <v>1288</v>
      </c>
      <c r="B1292" s="33">
        <f>ESTUDIANTES!B1292</f>
        <v>0</v>
      </c>
      <c r="C1292" s="33">
        <f>ESTUDIANTES!C1292</f>
        <v>0</v>
      </c>
      <c r="D1292" s="99">
        <f>ESTUDIANTES!D1292</f>
        <v>0</v>
      </c>
      <c r="E1292" s="99"/>
      <c r="F1292" s="99"/>
      <c r="G1292" s="99"/>
      <c r="H1292" s="34">
        <f>ESTUDIANTES!E1292</f>
        <v>0</v>
      </c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  <c r="FS1292" s="6"/>
      <c r="FT1292" s="6"/>
      <c r="FU1292" s="6"/>
      <c r="FV1292" s="6"/>
      <c r="FW1292" s="6"/>
      <c r="FX1292" s="6"/>
      <c r="FY1292" s="6"/>
      <c r="FZ1292" s="6"/>
      <c r="GA1292" s="6"/>
      <c r="GB1292" s="6"/>
      <c r="GC1292" s="6"/>
      <c r="GD1292" s="6"/>
      <c r="GE1292" s="6"/>
      <c r="GF1292" s="6"/>
      <c r="GG1292" s="6"/>
      <c r="GH1292" s="6"/>
      <c r="GI1292" s="6"/>
      <c r="GJ1292" s="6"/>
      <c r="GK1292" s="6"/>
      <c r="GL1292" s="6"/>
      <c r="GM1292" s="6"/>
      <c r="GN1292" s="6"/>
      <c r="GO1292" s="6"/>
      <c r="GP1292" s="6"/>
      <c r="GQ1292" s="6"/>
      <c r="GR1292" s="6"/>
      <c r="GS1292" s="6"/>
      <c r="GT1292" s="6"/>
      <c r="GU1292" s="6"/>
      <c r="GV1292" s="6"/>
      <c r="GW1292" s="6"/>
      <c r="GX1292" s="6"/>
      <c r="GY1292" s="6"/>
      <c r="GZ1292" s="6"/>
      <c r="HA1292" s="6"/>
      <c r="HB1292" s="6"/>
      <c r="HC1292" s="6"/>
      <c r="HD1292" s="6"/>
      <c r="HE1292" s="6"/>
      <c r="HF1292" s="6"/>
      <c r="HG1292" s="6"/>
      <c r="HH1292" s="6"/>
      <c r="HI1292" s="6"/>
      <c r="HJ1292" s="6"/>
      <c r="HK1292" s="6"/>
      <c r="HL1292" s="6"/>
      <c r="HM1292" s="6"/>
      <c r="HN1292" s="6"/>
      <c r="HO1292" s="6"/>
      <c r="HP1292" s="6"/>
      <c r="HQ1292" s="6"/>
      <c r="HR1292" s="6"/>
      <c r="HS1292" s="6"/>
      <c r="HT1292" s="6"/>
      <c r="HU1292" s="6"/>
      <c r="HV1292" s="6"/>
      <c r="HW1292" s="6"/>
      <c r="HX1292" s="6"/>
      <c r="HY1292" s="6"/>
      <c r="HZ1292" s="6"/>
      <c r="IA1292" s="6"/>
      <c r="IB1292" s="6"/>
      <c r="IC1292" s="6"/>
      <c r="ID1292" s="6"/>
      <c r="IE1292" s="6"/>
      <c r="IF1292" s="6"/>
      <c r="IG1292" s="6"/>
      <c r="IH1292" s="6"/>
      <c r="II1292" s="6"/>
      <c r="IJ1292" s="6"/>
      <c r="IK1292" s="6"/>
      <c r="IL1292" s="6"/>
      <c r="IM1292" s="6"/>
      <c r="IN1292" s="6"/>
      <c r="IO1292" s="6"/>
      <c r="IP1292" s="6"/>
      <c r="IQ1292" s="6"/>
      <c r="IR1292" s="6"/>
      <c r="IS1292" s="6"/>
      <c r="IT1292" s="6"/>
      <c r="IU1292" s="6"/>
      <c r="IV1292" s="6"/>
      <c r="IW1292" s="6"/>
      <c r="IX1292" s="6"/>
      <c r="IY1292" s="6"/>
      <c r="IZ1292" s="6"/>
    </row>
    <row r="1293" spans="1:260" s="5" customFormat="1" x14ac:dyDescent="0.35">
      <c r="A1293" s="32">
        <v>1289</v>
      </c>
      <c r="B1293" s="33">
        <f>ESTUDIANTES!B1293</f>
        <v>0</v>
      </c>
      <c r="C1293" s="33">
        <f>ESTUDIANTES!C1293</f>
        <v>0</v>
      </c>
      <c r="D1293" s="99">
        <f>ESTUDIANTES!D1293</f>
        <v>0</v>
      </c>
      <c r="E1293" s="99"/>
      <c r="F1293" s="99"/>
      <c r="G1293" s="99"/>
      <c r="H1293" s="34">
        <f>ESTUDIANTES!E1293</f>
        <v>0</v>
      </c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  <c r="GW1293" s="6"/>
      <c r="GX1293" s="6"/>
      <c r="GY1293" s="6"/>
      <c r="GZ1293" s="6"/>
      <c r="HA1293" s="6"/>
      <c r="HB1293" s="6"/>
      <c r="HC1293" s="6"/>
      <c r="HD1293" s="6"/>
      <c r="HE1293" s="6"/>
      <c r="HF1293" s="6"/>
      <c r="HG1293" s="6"/>
      <c r="HH1293" s="6"/>
      <c r="HI1293" s="6"/>
      <c r="HJ1293" s="6"/>
      <c r="HK1293" s="6"/>
      <c r="HL1293" s="6"/>
      <c r="HM1293" s="6"/>
      <c r="HN1293" s="6"/>
      <c r="HO1293" s="6"/>
      <c r="HP1293" s="6"/>
      <c r="HQ1293" s="6"/>
      <c r="HR1293" s="6"/>
      <c r="HS1293" s="6"/>
      <c r="HT1293" s="6"/>
      <c r="HU1293" s="6"/>
      <c r="HV1293" s="6"/>
      <c r="HW1293" s="6"/>
      <c r="HX1293" s="6"/>
      <c r="HY1293" s="6"/>
      <c r="HZ1293" s="6"/>
      <c r="IA1293" s="6"/>
      <c r="IB1293" s="6"/>
      <c r="IC1293" s="6"/>
      <c r="ID1293" s="6"/>
      <c r="IE1293" s="6"/>
      <c r="IF1293" s="6"/>
      <c r="IG1293" s="6"/>
      <c r="IH1293" s="6"/>
      <c r="II1293" s="6"/>
      <c r="IJ1293" s="6"/>
      <c r="IK1293" s="6"/>
      <c r="IL1293" s="6"/>
      <c r="IM1293" s="6"/>
      <c r="IN1293" s="6"/>
      <c r="IO1293" s="6"/>
      <c r="IP1293" s="6"/>
      <c r="IQ1293" s="6"/>
      <c r="IR1293" s="6"/>
      <c r="IS1293" s="6"/>
      <c r="IT1293" s="6"/>
      <c r="IU1293" s="6"/>
      <c r="IV1293" s="6"/>
      <c r="IW1293" s="6"/>
      <c r="IX1293" s="6"/>
      <c r="IY1293" s="6"/>
      <c r="IZ1293" s="6"/>
    </row>
    <row r="1294" spans="1:260" s="5" customFormat="1" x14ac:dyDescent="0.35">
      <c r="A1294" s="32">
        <v>1290</v>
      </c>
      <c r="B1294" s="33">
        <f>ESTUDIANTES!B1294</f>
        <v>0</v>
      </c>
      <c r="C1294" s="33">
        <f>ESTUDIANTES!C1294</f>
        <v>0</v>
      </c>
      <c r="D1294" s="99">
        <f>ESTUDIANTES!D1294</f>
        <v>0</v>
      </c>
      <c r="E1294" s="99"/>
      <c r="F1294" s="99"/>
      <c r="G1294" s="99"/>
      <c r="H1294" s="34">
        <f>ESTUDIANTES!E1294</f>
        <v>0</v>
      </c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  <c r="FS1294" s="6"/>
      <c r="FT1294" s="6"/>
      <c r="FU1294" s="6"/>
      <c r="FV1294" s="6"/>
      <c r="FW1294" s="6"/>
      <c r="FX1294" s="6"/>
      <c r="FY1294" s="6"/>
      <c r="FZ1294" s="6"/>
      <c r="GA1294" s="6"/>
      <c r="GB1294" s="6"/>
      <c r="GC1294" s="6"/>
      <c r="GD1294" s="6"/>
      <c r="GE1294" s="6"/>
      <c r="GF1294" s="6"/>
      <c r="GG1294" s="6"/>
      <c r="GH1294" s="6"/>
      <c r="GI1294" s="6"/>
      <c r="GJ1294" s="6"/>
      <c r="GK1294" s="6"/>
      <c r="GL1294" s="6"/>
      <c r="GM1294" s="6"/>
      <c r="GN1294" s="6"/>
      <c r="GO1294" s="6"/>
      <c r="GP1294" s="6"/>
      <c r="GQ1294" s="6"/>
      <c r="GR1294" s="6"/>
      <c r="GS1294" s="6"/>
      <c r="GT1294" s="6"/>
      <c r="GU1294" s="6"/>
      <c r="GV1294" s="6"/>
      <c r="GW1294" s="6"/>
      <c r="GX1294" s="6"/>
      <c r="GY1294" s="6"/>
      <c r="GZ1294" s="6"/>
      <c r="HA1294" s="6"/>
      <c r="HB1294" s="6"/>
      <c r="HC1294" s="6"/>
      <c r="HD1294" s="6"/>
      <c r="HE1294" s="6"/>
      <c r="HF1294" s="6"/>
      <c r="HG1294" s="6"/>
      <c r="HH1294" s="6"/>
      <c r="HI1294" s="6"/>
      <c r="HJ1294" s="6"/>
      <c r="HK1294" s="6"/>
      <c r="HL1294" s="6"/>
      <c r="HM1294" s="6"/>
      <c r="HN1294" s="6"/>
      <c r="HO1294" s="6"/>
      <c r="HP1294" s="6"/>
      <c r="HQ1294" s="6"/>
      <c r="HR1294" s="6"/>
      <c r="HS1294" s="6"/>
      <c r="HT1294" s="6"/>
      <c r="HU1294" s="6"/>
      <c r="HV1294" s="6"/>
      <c r="HW1294" s="6"/>
      <c r="HX1294" s="6"/>
      <c r="HY1294" s="6"/>
      <c r="HZ1294" s="6"/>
      <c r="IA1294" s="6"/>
      <c r="IB1294" s="6"/>
      <c r="IC1294" s="6"/>
      <c r="ID1294" s="6"/>
      <c r="IE1294" s="6"/>
      <c r="IF1294" s="6"/>
      <c r="IG1294" s="6"/>
      <c r="IH1294" s="6"/>
      <c r="II1294" s="6"/>
      <c r="IJ1294" s="6"/>
      <c r="IK1294" s="6"/>
      <c r="IL1294" s="6"/>
      <c r="IM1294" s="6"/>
      <c r="IN1294" s="6"/>
      <c r="IO1294" s="6"/>
      <c r="IP1294" s="6"/>
      <c r="IQ1294" s="6"/>
      <c r="IR1294" s="6"/>
      <c r="IS1294" s="6"/>
      <c r="IT1294" s="6"/>
      <c r="IU1294" s="6"/>
      <c r="IV1294" s="6"/>
      <c r="IW1294" s="6"/>
      <c r="IX1294" s="6"/>
      <c r="IY1294" s="6"/>
      <c r="IZ1294" s="6"/>
    </row>
    <row r="1295" spans="1:260" s="5" customFormat="1" x14ac:dyDescent="0.35">
      <c r="A1295" s="32">
        <v>1291</v>
      </c>
      <c r="B1295" s="33">
        <f>ESTUDIANTES!B1295</f>
        <v>0</v>
      </c>
      <c r="C1295" s="33">
        <f>ESTUDIANTES!C1295</f>
        <v>0</v>
      </c>
      <c r="D1295" s="99">
        <f>ESTUDIANTES!D1295</f>
        <v>0</v>
      </c>
      <c r="E1295" s="99"/>
      <c r="F1295" s="99"/>
      <c r="G1295" s="99"/>
      <c r="H1295" s="34">
        <f>ESTUDIANTES!E1295</f>
        <v>0</v>
      </c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  <c r="GW1295" s="6"/>
      <c r="GX1295" s="6"/>
      <c r="GY1295" s="6"/>
      <c r="GZ1295" s="6"/>
      <c r="HA1295" s="6"/>
      <c r="HB1295" s="6"/>
      <c r="HC1295" s="6"/>
      <c r="HD1295" s="6"/>
      <c r="HE1295" s="6"/>
      <c r="HF1295" s="6"/>
      <c r="HG1295" s="6"/>
      <c r="HH1295" s="6"/>
      <c r="HI1295" s="6"/>
      <c r="HJ1295" s="6"/>
      <c r="HK1295" s="6"/>
      <c r="HL1295" s="6"/>
      <c r="HM1295" s="6"/>
      <c r="HN1295" s="6"/>
      <c r="HO1295" s="6"/>
      <c r="HP1295" s="6"/>
      <c r="HQ1295" s="6"/>
      <c r="HR1295" s="6"/>
      <c r="HS1295" s="6"/>
      <c r="HT1295" s="6"/>
      <c r="HU1295" s="6"/>
      <c r="HV1295" s="6"/>
      <c r="HW1295" s="6"/>
      <c r="HX1295" s="6"/>
      <c r="HY1295" s="6"/>
      <c r="HZ1295" s="6"/>
      <c r="IA1295" s="6"/>
      <c r="IB1295" s="6"/>
      <c r="IC1295" s="6"/>
      <c r="ID1295" s="6"/>
      <c r="IE1295" s="6"/>
      <c r="IF1295" s="6"/>
      <c r="IG1295" s="6"/>
      <c r="IH1295" s="6"/>
      <c r="II1295" s="6"/>
      <c r="IJ1295" s="6"/>
      <c r="IK1295" s="6"/>
      <c r="IL1295" s="6"/>
      <c r="IM1295" s="6"/>
      <c r="IN1295" s="6"/>
      <c r="IO1295" s="6"/>
      <c r="IP1295" s="6"/>
      <c r="IQ1295" s="6"/>
      <c r="IR1295" s="6"/>
      <c r="IS1295" s="6"/>
      <c r="IT1295" s="6"/>
      <c r="IU1295" s="6"/>
      <c r="IV1295" s="6"/>
      <c r="IW1295" s="6"/>
      <c r="IX1295" s="6"/>
      <c r="IY1295" s="6"/>
      <c r="IZ1295" s="6"/>
    </row>
    <row r="1296" spans="1:260" s="5" customFormat="1" x14ac:dyDescent="0.35">
      <c r="A1296" s="32">
        <v>1292</v>
      </c>
      <c r="B1296" s="33">
        <f>ESTUDIANTES!B1296</f>
        <v>0</v>
      </c>
      <c r="C1296" s="33">
        <f>ESTUDIANTES!C1296</f>
        <v>0</v>
      </c>
      <c r="D1296" s="99">
        <f>ESTUDIANTES!D1296</f>
        <v>0</v>
      </c>
      <c r="E1296" s="99"/>
      <c r="F1296" s="99"/>
      <c r="G1296" s="99"/>
      <c r="H1296" s="34">
        <f>ESTUDIANTES!E1296</f>
        <v>0</v>
      </c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  <c r="GW1296" s="6"/>
      <c r="GX1296" s="6"/>
      <c r="GY1296" s="6"/>
      <c r="GZ1296" s="6"/>
      <c r="HA1296" s="6"/>
      <c r="HB1296" s="6"/>
      <c r="HC1296" s="6"/>
      <c r="HD1296" s="6"/>
      <c r="HE1296" s="6"/>
      <c r="HF1296" s="6"/>
      <c r="HG1296" s="6"/>
      <c r="HH1296" s="6"/>
      <c r="HI1296" s="6"/>
      <c r="HJ1296" s="6"/>
      <c r="HK1296" s="6"/>
      <c r="HL1296" s="6"/>
      <c r="HM1296" s="6"/>
      <c r="HN1296" s="6"/>
      <c r="HO1296" s="6"/>
      <c r="HP1296" s="6"/>
      <c r="HQ1296" s="6"/>
      <c r="HR1296" s="6"/>
      <c r="HS1296" s="6"/>
      <c r="HT1296" s="6"/>
      <c r="HU1296" s="6"/>
      <c r="HV1296" s="6"/>
      <c r="HW1296" s="6"/>
      <c r="HX1296" s="6"/>
      <c r="HY1296" s="6"/>
      <c r="HZ1296" s="6"/>
      <c r="IA1296" s="6"/>
      <c r="IB1296" s="6"/>
      <c r="IC1296" s="6"/>
      <c r="ID1296" s="6"/>
      <c r="IE1296" s="6"/>
      <c r="IF1296" s="6"/>
      <c r="IG1296" s="6"/>
      <c r="IH1296" s="6"/>
      <c r="II1296" s="6"/>
      <c r="IJ1296" s="6"/>
      <c r="IK1296" s="6"/>
      <c r="IL1296" s="6"/>
      <c r="IM1296" s="6"/>
      <c r="IN1296" s="6"/>
      <c r="IO1296" s="6"/>
      <c r="IP1296" s="6"/>
      <c r="IQ1296" s="6"/>
      <c r="IR1296" s="6"/>
      <c r="IS1296" s="6"/>
      <c r="IT1296" s="6"/>
      <c r="IU1296" s="6"/>
      <c r="IV1296" s="6"/>
      <c r="IW1296" s="6"/>
      <c r="IX1296" s="6"/>
      <c r="IY1296" s="6"/>
      <c r="IZ1296" s="6"/>
    </row>
    <row r="1297" spans="1:260" s="5" customFormat="1" x14ac:dyDescent="0.35">
      <c r="A1297" s="32">
        <v>1293</v>
      </c>
      <c r="B1297" s="33">
        <f>ESTUDIANTES!B1297</f>
        <v>0</v>
      </c>
      <c r="C1297" s="33">
        <f>ESTUDIANTES!C1297</f>
        <v>0</v>
      </c>
      <c r="D1297" s="99">
        <f>ESTUDIANTES!D1297</f>
        <v>0</v>
      </c>
      <c r="E1297" s="99"/>
      <c r="F1297" s="99"/>
      <c r="G1297" s="99"/>
      <c r="H1297" s="34">
        <f>ESTUDIANTES!E1297</f>
        <v>0</v>
      </c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  <c r="GW1297" s="6"/>
      <c r="GX1297" s="6"/>
      <c r="GY1297" s="6"/>
      <c r="GZ1297" s="6"/>
      <c r="HA1297" s="6"/>
      <c r="HB1297" s="6"/>
      <c r="HC1297" s="6"/>
      <c r="HD1297" s="6"/>
      <c r="HE1297" s="6"/>
      <c r="HF1297" s="6"/>
      <c r="HG1297" s="6"/>
      <c r="HH1297" s="6"/>
      <c r="HI1297" s="6"/>
      <c r="HJ1297" s="6"/>
      <c r="HK1297" s="6"/>
      <c r="HL1297" s="6"/>
      <c r="HM1297" s="6"/>
      <c r="HN1297" s="6"/>
      <c r="HO1297" s="6"/>
      <c r="HP1297" s="6"/>
      <c r="HQ1297" s="6"/>
      <c r="HR1297" s="6"/>
      <c r="HS1297" s="6"/>
      <c r="HT1297" s="6"/>
      <c r="HU1297" s="6"/>
      <c r="HV1297" s="6"/>
      <c r="HW1297" s="6"/>
      <c r="HX1297" s="6"/>
      <c r="HY1297" s="6"/>
      <c r="HZ1297" s="6"/>
      <c r="IA1297" s="6"/>
      <c r="IB1297" s="6"/>
      <c r="IC1297" s="6"/>
      <c r="ID1297" s="6"/>
      <c r="IE1297" s="6"/>
      <c r="IF1297" s="6"/>
      <c r="IG1297" s="6"/>
      <c r="IH1297" s="6"/>
      <c r="II1297" s="6"/>
      <c r="IJ1297" s="6"/>
      <c r="IK1297" s="6"/>
      <c r="IL1297" s="6"/>
      <c r="IM1297" s="6"/>
      <c r="IN1297" s="6"/>
      <c r="IO1297" s="6"/>
      <c r="IP1297" s="6"/>
      <c r="IQ1297" s="6"/>
      <c r="IR1297" s="6"/>
      <c r="IS1297" s="6"/>
      <c r="IT1297" s="6"/>
      <c r="IU1297" s="6"/>
      <c r="IV1297" s="6"/>
      <c r="IW1297" s="6"/>
      <c r="IX1297" s="6"/>
      <c r="IY1297" s="6"/>
      <c r="IZ1297" s="6"/>
    </row>
    <row r="1298" spans="1:260" s="5" customFormat="1" x14ac:dyDescent="0.35">
      <c r="A1298" s="32">
        <v>1294</v>
      </c>
      <c r="B1298" s="33">
        <f>ESTUDIANTES!B1298</f>
        <v>0</v>
      </c>
      <c r="C1298" s="33">
        <f>ESTUDIANTES!C1298</f>
        <v>0</v>
      </c>
      <c r="D1298" s="99">
        <f>ESTUDIANTES!D1298</f>
        <v>0</v>
      </c>
      <c r="E1298" s="99"/>
      <c r="F1298" s="99"/>
      <c r="G1298" s="99"/>
      <c r="H1298" s="34">
        <f>ESTUDIANTES!E1298</f>
        <v>0</v>
      </c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  <c r="GW1298" s="6"/>
      <c r="GX1298" s="6"/>
      <c r="GY1298" s="6"/>
      <c r="GZ1298" s="6"/>
      <c r="HA1298" s="6"/>
      <c r="HB1298" s="6"/>
      <c r="HC1298" s="6"/>
      <c r="HD1298" s="6"/>
      <c r="HE1298" s="6"/>
      <c r="HF1298" s="6"/>
      <c r="HG1298" s="6"/>
      <c r="HH1298" s="6"/>
      <c r="HI1298" s="6"/>
      <c r="HJ1298" s="6"/>
      <c r="HK1298" s="6"/>
      <c r="HL1298" s="6"/>
      <c r="HM1298" s="6"/>
      <c r="HN1298" s="6"/>
      <c r="HO1298" s="6"/>
      <c r="HP1298" s="6"/>
      <c r="HQ1298" s="6"/>
      <c r="HR1298" s="6"/>
      <c r="HS1298" s="6"/>
      <c r="HT1298" s="6"/>
      <c r="HU1298" s="6"/>
      <c r="HV1298" s="6"/>
      <c r="HW1298" s="6"/>
      <c r="HX1298" s="6"/>
      <c r="HY1298" s="6"/>
      <c r="HZ1298" s="6"/>
      <c r="IA1298" s="6"/>
      <c r="IB1298" s="6"/>
      <c r="IC1298" s="6"/>
      <c r="ID1298" s="6"/>
      <c r="IE1298" s="6"/>
      <c r="IF1298" s="6"/>
      <c r="IG1298" s="6"/>
      <c r="IH1298" s="6"/>
      <c r="II1298" s="6"/>
      <c r="IJ1298" s="6"/>
      <c r="IK1298" s="6"/>
      <c r="IL1298" s="6"/>
      <c r="IM1298" s="6"/>
      <c r="IN1298" s="6"/>
      <c r="IO1298" s="6"/>
      <c r="IP1298" s="6"/>
      <c r="IQ1298" s="6"/>
      <c r="IR1298" s="6"/>
      <c r="IS1298" s="6"/>
      <c r="IT1298" s="6"/>
      <c r="IU1298" s="6"/>
      <c r="IV1298" s="6"/>
      <c r="IW1298" s="6"/>
      <c r="IX1298" s="6"/>
      <c r="IY1298" s="6"/>
      <c r="IZ1298" s="6"/>
    </row>
    <row r="1299" spans="1:260" s="5" customFormat="1" x14ac:dyDescent="0.35">
      <c r="A1299" s="32">
        <v>1295</v>
      </c>
      <c r="B1299" s="33">
        <f>ESTUDIANTES!B1299</f>
        <v>0</v>
      </c>
      <c r="C1299" s="33">
        <f>ESTUDIANTES!C1299</f>
        <v>0</v>
      </c>
      <c r="D1299" s="99">
        <f>ESTUDIANTES!D1299</f>
        <v>0</v>
      </c>
      <c r="E1299" s="99"/>
      <c r="F1299" s="99"/>
      <c r="G1299" s="99"/>
      <c r="H1299" s="34">
        <f>ESTUDIANTES!E1299</f>
        <v>0</v>
      </c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  <c r="GW1299" s="6"/>
      <c r="GX1299" s="6"/>
      <c r="GY1299" s="6"/>
      <c r="GZ1299" s="6"/>
      <c r="HA1299" s="6"/>
      <c r="HB1299" s="6"/>
      <c r="HC1299" s="6"/>
      <c r="HD1299" s="6"/>
      <c r="HE1299" s="6"/>
      <c r="HF1299" s="6"/>
      <c r="HG1299" s="6"/>
      <c r="HH1299" s="6"/>
      <c r="HI1299" s="6"/>
      <c r="HJ1299" s="6"/>
      <c r="HK1299" s="6"/>
      <c r="HL1299" s="6"/>
      <c r="HM1299" s="6"/>
      <c r="HN1299" s="6"/>
      <c r="HO1299" s="6"/>
      <c r="HP1299" s="6"/>
      <c r="HQ1299" s="6"/>
      <c r="HR1299" s="6"/>
      <c r="HS1299" s="6"/>
      <c r="HT1299" s="6"/>
      <c r="HU1299" s="6"/>
      <c r="HV1299" s="6"/>
      <c r="HW1299" s="6"/>
      <c r="HX1299" s="6"/>
      <c r="HY1299" s="6"/>
      <c r="HZ1299" s="6"/>
      <c r="IA1299" s="6"/>
      <c r="IB1299" s="6"/>
      <c r="IC1299" s="6"/>
      <c r="ID1299" s="6"/>
      <c r="IE1299" s="6"/>
      <c r="IF1299" s="6"/>
      <c r="IG1299" s="6"/>
      <c r="IH1299" s="6"/>
      <c r="II1299" s="6"/>
      <c r="IJ1299" s="6"/>
      <c r="IK1299" s="6"/>
      <c r="IL1299" s="6"/>
      <c r="IM1299" s="6"/>
      <c r="IN1299" s="6"/>
      <c r="IO1299" s="6"/>
      <c r="IP1299" s="6"/>
      <c r="IQ1299" s="6"/>
      <c r="IR1299" s="6"/>
      <c r="IS1299" s="6"/>
      <c r="IT1299" s="6"/>
      <c r="IU1299" s="6"/>
      <c r="IV1299" s="6"/>
      <c r="IW1299" s="6"/>
      <c r="IX1299" s="6"/>
      <c r="IY1299" s="6"/>
      <c r="IZ1299" s="6"/>
    </row>
    <row r="1300" spans="1:260" s="5" customFormat="1" x14ac:dyDescent="0.35">
      <c r="A1300" s="32">
        <v>1296</v>
      </c>
      <c r="B1300" s="33">
        <f>ESTUDIANTES!B1300</f>
        <v>0</v>
      </c>
      <c r="C1300" s="33">
        <f>ESTUDIANTES!C1300</f>
        <v>0</v>
      </c>
      <c r="D1300" s="99">
        <f>ESTUDIANTES!D1300</f>
        <v>0</v>
      </c>
      <c r="E1300" s="99"/>
      <c r="F1300" s="99"/>
      <c r="G1300" s="99"/>
      <c r="H1300" s="34">
        <f>ESTUDIANTES!E1300</f>
        <v>0</v>
      </c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  <c r="GW1300" s="6"/>
      <c r="GX1300" s="6"/>
      <c r="GY1300" s="6"/>
      <c r="GZ1300" s="6"/>
      <c r="HA1300" s="6"/>
      <c r="HB1300" s="6"/>
      <c r="HC1300" s="6"/>
      <c r="HD1300" s="6"/>
      <c r="HE1300" s="6"/>
      <c r="HF1300" s="6"/>
      <c r="HG1300" s="6"/>
      <c r="HH1300" s="6"/>
      <c r="HI1300" s="6"/>
      <c r="HJ1300" s="6"/>
      <c r="HK1300" s="6"/>
      <c r="HL1300" s="6"/>
      <c r="HM1300" s="6"/>
      <c r="HN1300" s="6"/>
      <c r="HO1300" s="6"/>
      <c r="HP1300" s="6"/>
      <c r="HQ1300" s="6"/>
      <c r="HR1300" s="6"/>
      <c r="HS1300" s="6"/>
      <c r="HT1300" s="6"/>
      <c r="HU1300" s="6"/>
      <c r="HV1300" s="6"/>
      <c r="HW1300" s="6"/>
      <c r="HX1300" s="6"/>
      <c r="HY1300" s="6"/>
      <c r="HZ1300" s="6"/>
      <c r="IA1300" s="6"/>
      <c r="IB1300" s="6"/>
      <c r="IC1300" s="6"/>
      <c r="ID1300" s="6"/>
      <c r="IE1300" s="6"/>
      <c r="IF1300" s="6"/>
      <c r="IG1300" s="6"/>
      <c r="IH1300" s="6"/>
      <c r="II1300" s="6"/>
      <c r="IJ1300" s="6"/>
      <c r="IK1300" s="6"/>
      <c r="IL1300" s="6"/>
      <c r="IM1300" s="6"/>
      <c r="IN1300" s="6"/>
      <c r="IO1300" s="6"/>
      <c r="IP1300" s="6"/>
      <c r="IQ1300" s="6"/>
      <c r="IR1300" s="6"/>
      <c r="IS1300" s="6"/>
      <c r="IT1300" s="6"/>
      <c r="IU1300" s="6"/>
      <c r="IV1300" s="6"/>
      <c r="IW1300" s="6"/>
      <c r="IX1300" s="6"/>
      <c r="IY1300" s="6"/>
      <c r="IZ1300" s="6"/>
    </row>
    <row r="1301" spans="1:260" s="5" customFormat="1" x14ac:dyDescent="0.35">
      <c r="A1301" s="32">
        <v>1297</v>
      </c>
      <c r="B1301" s="33">
        <f>ESTUDIANTES!B1301</f>
        <v>0</v>
      </c>
      <c r="C1301" s="33">
        <f>ESTUDIANTES!C1301</f>
        <v>0</v>
      </c>
      <c r="D1301" s="99">
        <f>ESTUDIANTES!D1301</f>
        <v>0</v>
      </c>
      <c r="E1301" s="99"/>
      <c r="F1301" s="99"/>
      <c r="G1301" s="99"/>
      <c r="H1301" s="34">
        <f>ESTUDIANTES!E1301</f>
        <v>0</v>
      </c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  <c r="FS1301" s="6"/>
      <c r="FT1301" s="6"/>
      <c r="FU1301" s="6"/>
      <c r="FV1301" s="6"/>
      <c r="FW1301" s="6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  <c r="GP1301" s="6"/>
      <c r="GQ1301" s="6"/>
      <c r="GR1301" s="6"/>
      <c r="GS1301" s="6"/>
      <c r="GT1301" s="6"/>
      <c r="GU1301" s="6"/>
      <c r="GV1301" s="6"/>
      <c r="GW1301" s="6"/>
      <c r="GX1301" s="6"/>
      <c r="GY1301" s="6"/>
      <c r="GZ1301" s="6"/>
      <c r="HA1301" s="6"/>
      <c r="HB1301" s="6"/>
      <c r="HC1301" s="6"/>
      <c r="HD1301" s="6"/>
      <c r="HE1301" s="6"/>
      <c r="HF1301" s="6"/>
      <c r="HG1301" s="6"/>
      <c r="HH1301" s="6"/>
      <c r="HI1301" s="6"/>
      <c r="HJ1301" s="6"/>
      <c r="HK1301" s="6"/>
      <c r="HL1301" s="6"/>
      <c r="HM1301" s="6"/>
      <c r="HN1301" s="6"/>
      <c r="HO1301" s="6"/>
      <c r="HP1301" s="6"/>
      <c r="HQ1301" s="6"/>
      <c r="HR1301" s="6"/>
      <c r="HS1301" s="6"/>
      <c r="HT1301" s="6"/>
      <c r="HU1301" s="6"/>
      <c r="HV1301" s="6"/>
      <c r="HW1301" s="6"/>
      <c r="HX1301" s="6"/>
      <c r="HY1301" s="6"/>
      <c r="HZ1301" s="6"/>
      <c r="IA1301" s="6"/>
      <c r="IB1301" s="6"/>
      <c r="IC1301" s="6"/>
      <c r="ID1301" s="6"/>
      <c r="IE1301" s="6"/>
      <c r="IF1301" s="6"/>
      <c r="IG1301" s="6"/>
      <c r="IH1301" s="6"/>
      <c r="II1301" s="6"/>
      <c r="IJ1301" s="6"/>
      <c r="IK1301" s="6"/>
      <c r="IL1301" s="6"/>
      <c r="IM1301" s="6"/>
      <c r="IN1301" s="6"/>
      <c r="IO1301" s="6"/>
      <c r="IP1301" s="6"/>
      <c r="IQ1301" s="6"/>
      <c r="IR1301" s="6"/>
      <c r="IS1301" s="6"/>
      <c r="IT1301" s="6"/>
      <c r="IU1301" s="6"/>
      <c r="IV1301" s="6"/>
      <c r="IW1301" s="6"/>
      <c r="IX1301" s="6"/>
      <c r="IY1301" s="6"/>
      <c r="IZ1301" s="6"/>
    </row>
    <row r="1302" spans="1:260" s="5" customFormat="1" x14ac:dyDescent="0.35">
      <c r="A1302" s="32">
        <v>1298</v>
      </c>
      <c r="B1302" s="33">
        <f>ESTUDIANTES!B1302</f>
        <v>0</v>
      </c>
      <c r="C1302" s="33">
        <f>ESTUDIANTES!C1302</f>
        <v>0</v>
      </c>
      <c r="D1302" s="99">
        <f>ESTUDIANTES!D1302</f>
        <v>0</v>
      </c>
      <c r="E1302" s="99"/>
      <c r="F1302" s="99"/>
      <c r="G1302" s="99"/>
      <c r="H1302" s="34">
        <f>ESTUDIANTES!E1302</f>
        <v>0</v>
      </c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  <c r="FS1302" s="6"/>
      <c r="FT1302" s="6"/>
      <c r="FU1302" s="6"/>
      <c r="FV1302" s="6"/>
      <c r="FW1302" s="6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  <c r="GP1302" s="6"/>
      <c r="GQ1302" s="6"/>
      <c r="GR1302" s="6"/>
      <c r="GS1302" s="6"/>
      <c r="GT1302" s="6"/>
      <c r="GU1302" s="6"/>
      <c r="GV1302" s="6"/>
      <c r="GW1302" s="6"/>
      <c r="GX1302" s="6"/>
      <c r="GY1302" s="6"/>
      <c r="GZ1302" s="6"/>
      <c r="HA1302" s="6"/>
      <c r="HB1302" s="6"/>
      <c r="HC1302" s="6"/>
      <c r="HD1302" s="6"/>
      <c r="HE1302" s="6"/>
      <c r="HF1302" s="6"/>
      <c r="HG1302" s="6"/>
      <c r="HH1302" s="6"/>
      <c r="HI1302" s="6"/>
      <c r="HJ1302" s="6"/>
      <c r="HK1302" s="6"/>
      <c r="HL1302" s="6"/>
      <c r="HM1302" s="6"/>
      <c r="HN1302" s="6"/>
      <c r="HO1302" s="6"/>
      <c r="HP1302" s="6"/>
      <c r="HQ1302" s="6"/>
      <c r="HR1302" s="6"/>
      <c r="HS1302" s="6"/>
      <c r="HT1302" s="6"/>
      <c r="HU1302" s="6"/>
      <c r="HV1302" s="6"/>
      <c r="HW1302" s="6"/>
      <c r="HX1302" s="6"/>
      <c r="HY1302" s="6"/>
      <c r="HZ1302" s="6"/>
      <c r="IA1302" s="6"/>
      <c r="IB1302" s="6"/>
      <c r="IC1302" s="6"/>
      <c r="ID1302" s="6"/>
      <c r="IE1302" s="6"/>
      <c r="IF1302" s="6"/>
      <c r="IG1302" s="6"/>
      <c r="IH1302" s="6"/>
      <c r="II1302" s="6"/>
      <c r="IJ1302" s="6"/>
      <c r="IK1302" s="6"/>
      <c r="IL1302" s="6"/>
      <c r="IM1302" s="6"/>
      <c r="IN1302" s="6"/>
      <c r="IO1302" s="6"/>
      <c r="IP1302" s="6"/>
      <c r="IQ1302" s="6"/>
      <c r="IR1302" s="6"/>
      <c r="IS1302" s="6"/>
      <c r="IT1302" s="6"/>
      <c r="IU1302" s="6"/>
      <c r="IV1302" s="6"/>
      <c r="IW1302" s="6"/>
      <c r="IX1302" s="6"/>
      <c r="IY1302" s="6"/>
      <c r="IZ1302" s="6"/>
    </row>
    <row r="1303" spans="1:260" s="5" customFormat="1" x14ac:dyDescent="0.35">
      <c r="A1303" s="32">
        <v>1299</v>
      </c>
      <c r="B1303" s="33">
        <f>ESTUDIANTES!B1303</f>
        <v>0</v>
      </c>
      <c r="C1303" s="33">
        <f>ESTUDIANTES!C1303</f>
        <v>0</v>
      </c>
      <c r="D1303" s="99">
        <f>ESTUDIANTES!D1303</f>
        <v>0</v>
      </c>
      <c r="E1303" s="99"/>
      <c r="F1303" s="99"/>
      <c r="G1303" s="99"/>
      <c r="H1303" s="34">
        <f>ESTUDIANTES!E1303</f>
        <v>0</v>
      </c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  <c r="GW1303" s="6"/>
      <c r="GX1303" s="6"/>
      <c r="GY1303" s="6"/>
      <c r="GZ1303" s="6"/>
      <c r="HA1303" s="6"/>
      <c r="HB1303" s="6"/>
      <c r="HC1303" s="6"/>
      <c r="HD1303" s="6"/>
      <c r="HE1303" s="6"/>
      <c r="HF1303" s="6"/>
      <c r="HG1303" s="6"/>
      <c r="HH1303" s="6"/>
      <c r="HI1303" s="6"/>
      <c r="HJ1303" s="6"/>
      <c r="HK1303" s="6"/>
      <c r="HL1303" s="6"/>
      <c r="HM1303" s="6"/>
      <c r="HN1303" s="6"/>
      <c r="HO1303" s="6"/>
      <c r="HP1303" s="6"/>
      <c r="HQ1303" s="6"/>
      <c r="HR1303" s="6"/>
      <c r="HS1303" s="6"/>
      <c r="HT1303" s="6"/>
      <c r="HU1303" s="6"/>
      <c r="HV1303" s="6"/>
      <c r="HW1303" s="6"/>
      <c r="HX1303" s="6"/>
      <c r="HY1303" s="6"/>
      <c r="HZ1303" s="6"/>
      <c r="IA1303" s="6"/>
      <c r="IB1303" s="6"/>
      <c r="IC1303" s="6"/>
      <c r="ID1303" s="6"/>
      <c r="IE1303" s="6"/>
      <c r="IF1303" s="6"/>
      <c r="IG1303" s="6"/>
      <c r="IH1303" s="6"/>
      <c r="II1303" s="6"/>
      <c r="IJ1303" s="6"/>
      <c r="IK1303" s="6"/>
      <c r="IL1303" s="6"/>
      <c r="IM1303" s="6"/>
      <c r="IN1303" s="6"/>
      <c r="IO1303" s="6"/>
      <c r="IP1303" s="6"/>
      <c r="IQ1303" s="6"/>
      <c r="IR1303" s="6"/>
      <c r="IS1303" s="6"/>
      <c r="IT1303" s="6"/>
      <c r="IU1303" s="6"/>
      <c r="IV1303" s="6"/>
      <c r="IW1303" s="6"/>
      <c r="IX1303" s="6"/>
      <c r="IY1303" s="6"/>
      <c r="IZ1303" s="6"/>
    </row>
    <row r="1304" spans="1:260" s="5" customFormat="1" x14ac:dyDescent="0.35">
      <c r="A1304" s="32">
        <v>1300</v>
      </c>
      <c r="B1304" s="33">
        <f>ESTUDIANTES!B1304</f>
        <v>0</v>
      </c>
      <c r="C1304" s="33">
        <f>ESTUDIANTES!C1304</f>
        <v>0</v>
      </c>
      <c r="D1304" s="99">
        <f>ESTUDIANTES!D1304</f>
        <v>0</v>
      </c>
      <c r="E1304" s="99"/>
      <c r="F1304" s="99"/>
      <c r="G1304" s="99"/>
      <c r="H1304" s="34">
        <f>ESTUDIANTES!E1304</f>
        <v>0</v>
      </c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  <c r="GW1304" s="6"/>
      <c r="GX1304" s="6"/>
      <c r="GY1304" s="6"/>
      <c r="GZ1304" s="6"/>
      <c r="HA1304" s="6"/>
      <c r="HB1304" s="6"/>
      <c r="HC1304" s="6"/>
      <c r="HD1304" s="6"/>
      <c r="HE1304" s="6"/>
      <c r="HF1304" s="6"/>
      <c r="HG1304" s="6"/>
      <c r="HH1304" s="6"/>
      <c r="HI1304" s="6"/>
      <c r="HJ1304" s="6"/>
      <c r="HK1304" s="6"/>
      <c r="HL1304" s="6"/>
      <c r="HM1304" s="6"/>
      <c r="HN1304" s="6"/>
      <c r="HO1304" s="6"/>
      <c r="HP1304" s="6"/>
      <c r="HQ1304" s="6"/>
      <c r="HR1304" s="6"/>
      <c r="HS1304" s="6"/>
      <c r="HT1304" s="6"/>
      <c r="HU1304" s="6"/>
      <c r="HV1304" s="6"/>
      <c r="HW1304" s="6"/>
      <c r="HX1304" s="6"/>
      <c r="HY1304" s="6"/>
      <c r="HZ1304" s="6"/>
      <c r="IA1304" s="6"/>
      <c r="IB1304" s="6"/>
      <c r="IC1304" s="6"/>
      <c r="ID1304" s="6"/>
      <c r="IE1304" s="6"/>
      <c r="IF1304" s="6"/>
      <c r="IG1304" s="6"/>
      <c r="IH1304" s="6"/>
      <c r="II1304" s="6"/>
      <c r="IJ1304" s="6"/>
      <c r="IK1304" s="6"/>
      <c r="IL1304" s="6"/>
      <c r="IM1304" s="6"/>
      <c r="IN1304" s="6"/>
      <c r="IO1304" s="6"/>
      <c r="IP1304" s="6"/>
      <c r="IQ1304" s="6"/>
      <c r="IR1304" s="6"/>
      <c r="IS1304" s="6"/>
      <c r="IT1304" s="6"/>
      <c r="IU1304" s="6"/>
      <c r="IV1304" s="6"/>
      <c r="IW1304" s="6"/>
      <c r="IX1304" s="6"/>
      <c r="IY1304" s="6"/>
      <c r="IZ1304" s="6"/>
    </row>
    <row r="1305" spans="1:260" s="5" customFormat="1" x14ac:dyDescent="0.35">
      <c r="A1305" s="32">
        <v>1301</v>
      </c>
      <c r="B1305" s="33">
        <f>ESTUDIANTES!B1305</f>
        <v>0</v>
      </c>
      <c r="C1305" s="33">
        <f>ESTUDIANTES!C1305</f>
        <v>0</v>
      </c>
      <c r="D1305" s="99">
        <f>ESTUDIANTES!D1305</f>
        <v>0</v>
      </c>
      <c r="E1305" s="99"/>
      <c r="F1305" s="99"/>
      <c r="G1305" s="99"/>
      <c r="H1305" s="34">
        <f>ESTUDIANTES!E1305</f>
        <v>0</v>
      </c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  <c r="FS1305" s="6"/>
      <c r="FT1305" s="6"/>
      <c r="FU1305" s="6"/>
      <c r="FV1305" s="6"/>
      <c r="FW1305" s="6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  <c r="GP1305" s="6"/>
      <c r="GQ1305" s="6"/>
      <c r="GR1305" s="6"/>
      <c r="GS1305" s="6"/>
      <c r="GT1305" s="6"/>
      <c r="GU1305" s="6"/>
      <c r="GV1305" s="6"/>
      <c r="GW1305" s="6"/>
      <c r="GX1305" s="6"/>
      <c r="GY1305" s="6"/>
      <c r="GZ1305" s="6"/>
      <c r="HA1305" s="6"/>
      <c r="HB1305" s="6"/>
      <c r="HC1305" s="6"/>
      <c r="HD1305" s="6"/>
      <c r="HE1305" s="6"/>
      <c r="HF1305" s="6"/>
      <c r="HG1305" s="6"/>
      <c r="HH1305" s="6"/>
      <c r="HI1305" s="6"/>
      <c r="HJ1305" s="6"/>
      <c r="HK1305" s="6"/>
      <c r="HL1305" s="6"/>
      <c r="HM1305" s="6"/>
      <c r="HN1305" s="6"/>
      <c r="HO1305" s="6"/>
      <c r="HP1305" s="6"/>
      <c r="HQ1305" s="6"/>
      <c r="HR1305" s="6"/>
      <c r="HS1305" s="6"/>
      <c r="HT1305" s="6"/>
      <c r="HU1305" s="6"/>
      <c r="HV1305" s="6"/>
      <c r="HW1305" s="6"/>
      <c r="HX1305" s="6"/>
      <c r="HY1305" s="6"/>
      <c r="HZ1305" s="6"/>
      <c r="IA1305" s="6"/>
      <c r="IB1305" s="6"/>
      <c r="IC1305" s="6"/>
      <c r="ID1305" s="6"/>
      <c r="IE1305" s="6"/>
      <c r="IF1305" s="6"/>
      <c r="IG1305" s="6"/>
      <c r="IH1305" s="6"/>
      <c r="II1305" s="6"/>
      <c r="IJ1305" s="6"/>
      <c r="IK1305" s="6"/>
      <c r="IL1305" s="6"/>
      <c r="IM1305" s="6"/>
      <c r="IN1305" s="6"/>
      <c r="IO1305" s="6"/>
      <c r="IP1305" s="6"/>
      <c r="IQ1305" s="6"/>
      <c r="IR1305" s="6"/>
      <c r="IS1305" s="6"/>
      <c r="IT1305" s="6"/>
      <c r="IU1305" s="6"/>
      <c r="IV1305" s="6"/>
      <c r="IW1305" s="6"/>
      <c r="IX1305" s="6"/>
      <c r="IY1305" s="6"/>
      <c r="IZ1305" s="6"/>
    </row>
    <row r="1306" spans="1:260" s="5" customFormat="1" x14ac:dyDescent="0.35">
      <c r="A1306" s="32">
        <v>1302</v>
      </c>
      <c r="B1306" s="33">
        <f>ESTUDIANTES!B1306</f>
        <v>0</v>
      </c>
      <c r="C1306" s="33">
        <f>ESTUDIANTES!C1306</f>
        <v>0</v>
      </c>
      <c r="D1306" s="99">
        <f>ESTUDIANTES!D1306</f>
        <v>0</v>
      </c>
      <c r="E1306" s="99"/>
      <c r="F1306" s="99"/>
      <c r="G1306" s="99"/>
      <c r="H1306" s="34">
        <f>ESTUDIANTES!E1306</f>
        <v>0</v>
      </c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  <c r="FS1306" s="6"/>
      <c r="FT1306" s="6"/>
      <c r="FU1306" s="6"/>
      <c r="FV1306" s="6"/>
      <c r="FW1306" s="6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  <c r="GP1306" s="6"/>
      <c r="GQ1306" s="6"/>
      <c r="GR1306" s="6"/>
      <c r="GS1306" s="6"/>
      <c r="GT1306" s="6"/>
      <c r="GU1306" s="6"/>
      <c r="GV1306" s="6"/>
      <c r="GW1306" s="6"/>
      <c r="GX1306" s="6"/>
      <c r="GY1306" s="6"/>
      <c r="GZ1306" s="6"/>
      <c r="HA1306" s="6"/>
      <c r="HB1306" s="6"/>
      <c r="HC1306" s="6"/>
      <c r="HD1306" s="6"/>
      <c r="HE1306" s="6"/>
      <c r="HF1306" s="6"/>
      <c r="HG1306" s="6"/>
      <c r="HH1306" s="6"/>
      <c r="HI1306" s="6"/>
      <c r="HJ1306" s="6"/>
      <c r="HK1306" s="6"/>
      <c r="HL1306" s="6"/>
      <c r="HM1306" s="6"/>
      <c r="HN1306" s="6"/>
      <c r="HO1306" s="6"/>
      <c r="HP1306" s="6"/>
      <c r="HQ1306" s="6"/>
      <c r="HR1306" s="6"/>
      <c r="HS1306" s="6"/>
      <c r="HT1306" s="6"/>
      <c r="HU1306" s="6"/>
      <c r="HV1306" s="6"/>
      <c r="HW1306" s="6"/>
      <c r="HX1306" s="6"/>
      <c r="HY1306" s="6"/>
      <c r="HZ1306" s="6"/>
      <c r="IA1306" s="6"/>
      <c r="IB1306" s="6"/>
      <c r="IC1306" s="6"/>
      <c r="ID1306" s="6"/>
      <c r="IE1306" s="6"/>
      <c r="IF1306" s="6"/>
      <c r="IG1306" s="6"/>
      <c r="IH1306" s="6"/>
      <c r="II1306" s="6"/>
      <c r="IJ1306" s="6"/>
      <c r="IK1306" s="6"/>
      <c r="IL1306" s="6"/>
      <c r="IM1306" s="6"/>
      <c r="IN1306" s="6"/>
      <c r="IO1306" s="6"/>
      <c r="IP1306" s="6"/>
      <c r="IQ1306" s="6"/>
      <c r="IR1306" s="6"/>
      <c r="IS1306" s="6"/>
      <c r="IT1306" s="6"/>
      <c r="IU1306" s="6"/>
      <c r="IV1306" s="6"/>
      <c r="IW1306" s="6"/>
      <c r="IX1306" s="6"/>
      <c r="IY1306" s="6"/>
      <c r="IZ1306" s="6"/>
    </row>
    <row r="1307" spans="1:260" s="5" customFormat="1" x14ac:dyDescent="0.35">
      <c r="A1307" s="32">
        <v>1303</v>
      </c>
      <c r="B1307" s="33">
        <f>ESTUDIANTES!B1307</f>
        <v>0</v>
      </c>
      <c r="C1307" s="33">
        <f>ESTUDIANTES!C1307</f>
        <v>0</v>
      </c>
      <c r="D1307" s="99">
        <f>ESTUDIANTES!D1307</f>
        <v>0</v>
      </c>
      <c r="E1307" s="99"/>
      <c r="F1307" s="99"/>
      <c r="G1307" s="99"/>
      <c r="H1307" s="34">
        <f>ESTUDIANTES!E1307</f>
        <v>0</v>
      </c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  <c r="GW1307" s="6"/>
      <c r="GX1307" s="6"/>
      <c r="GY1307" s="6"/>
      <c r="GZ1307" s="6"/>
      <c r="HA1307" s="6"/>
      <c r="HB1307" s="6"/>
      <c r="HC1307" s="6"/>
      <c r="HD1307" s="6"/>
      <c r="HE1307" s="6"/>
      <c r="HF1307" s="6"/>
      <c r="HG1307" s="6"/>
      <c r="HH1307" s="6"/>
      <c r="HI1307" s="6"/>
      <c r="HJ1307" s="6"/>
      <c r="HK1307" s="6"/>
      <c r="HL1307" s="6"/>
      <c r="HM1307" s="6"/>
      <c r="HN1307" s="6"/>
      <c r="HO1307" s="6"/>
      <c r="HP1307" s="6"/>
      <c r="HQ1307" s="6"/>
      <c r="HR1307" s="6"/>
      <c r="HS1307" s="6"/>
      <c r="HT1307" s="6"/>
      <c r="HU1307" s="6"/>
      <c r="HV1307" s="6"/>
      <c r="HW1307" s="6"/>
      <c r="HX1307" s="6"/>
      <c r="HY1307" s="6"/>
      <c r="HZ1307" s="6"/>
      <c r="IA1307" s="6"/>
      <c r="IB1307" s="6"/>
      <c r="IC1307" s="6"/>
      <c r="ID1307" s="6"/>
      <c r="IE1307" s="6"/>
      <c r="IF1307" s="6"/>
      <c r="IG1307" s="6"/>
      <c r="IH1307" s="6"/>
      <c r="II1307" s="6"/>
      <c r="IJ1307" s="6"/>
      <c r="IK1307" s="6"/>
      <c r="IL1307" s="6"/>
      <c r="IM1307" s="6"/>
      <c r="IN1307" s="6"/>
      <c r="IO1307" s="6"/>
      <c r="IP1307" s="6"/>
      <c r="IQ1307" s="6"/>
      <c r="IR1307" s="6"/>
      <c r="IS1307" s="6"/>
      <c r="IT1307" s="6"/>
      <c r="IU1307" s="6"/>
      <c r="IV1307" s="6"/>
      <c r="IW1307" s="6"/>
      <c r="IX1307" s="6"/>
      <c r="IY1307" s="6"/>
      <c r="IZ1307" s="6"/>
    </row>
    <row r="1308" spans="1:260" s="5" customFormat="1" x14ac:dyDescent="0.35">
      <c r="A1308" s="32">
        <v>1304</v>
      </c>
      <c r="B1308" s="33">
        <f>ESTUDIANTES!B1308</f>
        <v>0</v>
      </c>
      <c r="C1308" s="33">
        <f>ESTUDIANTES!C1308</f>
        <v>0</v>
      </c>
      <c r="D1308" s="99">
        <f>ESTUDIANTES!D1308</f>
        <v>0</v>
      </c>
      <c r="E1308" s="99"/>
      <c r="F1308" s="99"/>
      <c r="G1308" s="99"/>
      <c r="H1308" s="34">
        <f>ESTUDIANTES!E1308</f>
        <v>0</v>
      </c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  <c r="GW1308" s="6"/>
      <c r="GX1308" s="6"/>
      <c r="GY1308" s="6"/>
      <c r="GZ1308" s="6"/>
      <c r="HA1308" s="6"/>
      <c r="HB1308" s="6"/>
      <c r="HC1308" s="6"/>
      <c r="HD1308" s="6"/>
      <c r="HE1308" s="6"/>
      <c r="HF1308" s="6"/>
      <c r="HG1308" s="6"/>
      <c r="HH1308" s="6"/>
      <c r="HI1308" s="6"/>
      <c r="HJ1308" s="6"/>
      <c r="HK1308" s="6"/>
      <c r="HL1308" s="6"/>
      <c r="HM1308" s="6"/>
      <c r="HN1308" s="6"/>
      <c r="HO1308" s="6"/>
      <c r="HP1308" s="6"/>
      <c r="HQ1308" s="6"/>
      <c r="HR1308" s="6"/>
      <c r="HS1308" s="6"/>
      <c r="HT1308" s="6"/>
      <c r="HU1308" s="6"/>
      <c r="HV1308" s="6"/>
      <c r="HW1308" s="6"/>
      <c r="HX1308" s="6"/>
      <c r="HY1308" s="6"/>
      <c r="HZ1308" s="6"/>
      <c r="IA1308" s="6"/>
      <c r="IB1308" s="6"/>
      <c r="IC1308" s="6"/>
      <c r="ID1308" s="6"/>
      <c r="IE1308" s="6"/>
      <c r="IF1308" s="6"/>
      <c r="IG1308" s="6"/>
      <c r="IH1308" s="6"/>
      <c r="II1308" s="6"/>
      <c r="IJ1308" s="6"/>
      <c r="IK1308" s="6"/>
      <c r="IL1308" s="6"/>
      <c r="IM1308" s="6"/>
      <c r="IN1308" s="6"/>
      <c r="IO1308" s="6"/>
      <c r="IP1308" s="6"/>
      <c r="IQ1308" s="6"/>
      <c r="IR1308" s="6"/>
      <c r="IS1308" s="6"/>
      <c r="IT1308" s="6"/>
      <c r="IU1308" s="6"/>
      <c r="IV1308" s="6"/>
      <c r="IW1308" s="6"/>
      <c r="IX1308" s="6"/>
      <c r="IY1308" s="6"/>
      <c r="IZ1308" s="6"/>
    </row>
    <row r="1309" spans="1:260" s="5" customFormat="1" x14ac:dyDescent="0.35">
      <c r="A1309" s="32">
        <v>1305</v>
      </c>
      <c r="B1309" s="33">
        <f>ESTUDIANTES!B1309</f>
        <v>0</v>
      </c>
      <c r="C1309" s="33">
        <f>ESTUDIANTES!C1309</f>
        <v>0</v>
      </c>
      <c r="D1309" s="99">
        <f>ESTUDIANTES!D1309</f>
        <v>0</v>
      </c>
      <c r="E1309" s="99"/>
      <c r="F1309" s="99"/>
      <c r="G1309" s="99"/>
      <c r="H1309" s="34">
        <f>ESTUDIANTES!E1309</f>
        <v>0</v>
      </c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  <c r="FS1309" s="6"/>
      <c r="FT1309" s="6"/>
      <c r="FU1309" s="6"/>
      <c r="FV1309" s="6"/>
      <c r="FW1309" s="6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  <c r="GP1309" s="6"/>
      <c r="GQ1309" s="6"/>
      <c r="GR1309" s="6"/>
      <c r="GS1309" s="6"/>
      <c r="GT1309" s="6"/>
      <c r="GU1309" s="6"/>
      <c r="GV1309" s="6"/>
      <c r="GW1309" s="6"/>
      <c r="GX1309" s="6"/>
      <c r="GY1309" s="6"/>
      <c r="GZ1309" s="6"/>
      <c r="HA1309" s="6"/>
      <c r="HB1309" s="6"/>
      <c r="HC1309" s="6"/>
      <c r="HD1309" s="6"/>
      <c r="HE1309" s="6"/>
      <c r="HF1309" s="6"/>
      <c r="HG1309" s="6"/>
      <c r="HH1309" s="6"/>
      <c r="HI1309" s="6"/>
      <c r="HJ1309" s="6"/>
      <c r="HK1309" s="6"/>
      <c r="HL1309" s="6"/>
      <c r="HM1309" s="6"/>
      <c r="HN1309" s="6"/>
      <c r="HO1309" s="6"/>
      <c r="HP1309" s="6"/>
      <c r="HQ1309" s="6"/>
      <c r="HR1309" s="6"/>
      <c r="HS1309" s="6"/>
      <c r="HT1309" s="6"/>
      <c r="HU1309" s="6"/>
      <c r="HV1309" s="6"/>
      <c r="HW1309" s="6"/>
      <c r="HX1309" s="6"/>
      <c r="HY1309" s="6"/>
      <c r="HZ1309" s="6"/>
      <c r="IA1309" s="6"/>
      <c r="IB1309" s="6"/>
      <c r="IC1309" s="6"/>
      <c r="ID1309" s="6"/>
      <c r="IE1309" s="6"/>
      <c r="IF1309" s="6"/>
      <c r="IG1309" s="6"/>
      <c r="IH1309" s="6"/>
      <c r="II1309" s="6"/>
      <c r="IJ1309" s="6"/>
      <c r="IK1309" s="6"/>
      <c r="IL1309" s="6"/>
      <c r="IM1309" s="6"/>
      <c r="IN1309" s="6"/>
      <c r="IO1309" s="6"/>
      <c r="IP1309" s="6"/>
      <c r="IQ1309" s="6"/>
      <c r="IR1309" s="6"/>
      <c r="IS1309" s="6"/>
      <c r="IT1309" s="6"/>
      <c r="IU1309" s="6"/>
      <c r="IV1309" s="6"/>
      <c r="IW1309" s="6"/>
      <c r="IX1309" s="6"/>
      <c r="IY1309" s="6"/>
      <c r="IZ1309" s="6"/>
    </row>
    <row r="1310" spans="1:260" s="5" customFormat="1" x14ac:dyDescent="0.35">
      <c r="A1310" s="32">
        <v>1306</v>
      </c>
      <c r="B1310" s="33">
        <f>ESTUDIANTES!B1310</f>
        <v>0</v>
      </c>
      <c r="C1310" s="33">
        <f>ESTUDIANTES!C1310</f>
        <v>0</v>
      </c>
      <c r="D1310" s="99">
        <f>ESTUDIANTES!D1310</f>
        <v>0</v>
      </c>
      <c r="E1310" s="99"/>
      <c r="F1310" s="99"/>
      <c r="G1310" s="99"/>
      <c r="H1310" s="34">
        <f>ESTUDIANTES!E1310</f>
        <v>0</v>
      </c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  <c r="FS1310" s="6"/>
      <c r="FT1310" s="6"/>
      <c r="FU1310" s="6"/>
      <c r="FV1310" s="6"/>
      <c r="FW1310" s="6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  <c r="GP1310" s="6"/>
      <c r="GQ1310" s="6"/>
      <c r="GR1310" s="6"/>
      <c r="GS1310" s="6"/>
      <c r="GT1310" s="6"/>
      <c r="GU1310" s="6"/>
      <c r="GV1310" s="6"/>
      <c r="GW1310" s="6"/>
      <c r="GX1310" s="6"/>
      <c r="GY1310" s="6"/>
      <c r="GZ1310" s="6"/>
      <c r="HA1310" s="6"/>
      <c r="HB1310" s="6"/>
      <c r="HC1310" s="6"/>
      <c r="HD1310" s="6"/>
      <c r="HE1310" s="6"/>
      <c r="HF1310" s="6"/>
      <c r="HG1310" s="6"/>
      <c r="HH1310" s="6"/>
      <c r="HI1310" s="6"/>
      <c r="HJ1310" s="6"/>
      <c r="HK1310" s="6"/>
      <c r="HL1310" s="6"/>
      <c r="HM1310" s="6"/>
      <c r="HN1310" s="6"/>
      <c r="HO1310" s="6"/>
      <c r="HP1310" s="6"/>
      <c r="HQ1310" s="6"/>
      <c r="HR1310" s="6"/>
      <c r="HS1310" s="6"/>
      <c r="HT1310" s="6"/>
      <c r="HU1310" s="6"/>
      <c r="HV1310" s="6"/>
      <c r="HW1310" s="6"/>
      <c r="HX1310" s="6"/>
      <c r="HY1310" s="6"/>
      <c r="HZ1310" s="6"/>
      <c r="IA1310" s="6"/>
      <c r="IB1310" s="6"/>
      <c r="IC1310" s="6"/>
      <c r="ID1310" s="6"/>
      <c r="IE1310" s="6"/>
      <c r="IF1310" s="6"/>
      <c r="IG1310" s="6"/>
      <c r="IH1310" s="6"/>
      <c r="II1310" s="6"/>
      <c r="IJ1310" s="6"/>
      <c r="IK1310" s="6"/>
      <c r="IL1310" s="6"/>
      <c r="IM1310" s="6"/>
      <c r="IN1310" s="6"/>
      <c r="IO1310" s="6"/>
      <c r="IP1310" s="6"/>
      <c r="IQ1310" s="6"/>
      <c r="IR1310" s="6"/>
      <c r="IS1310" s="6"/>
      <c r="IT1310" s="6"/>
      <c r="IU1310" s="6"/>
      <c r="IV1310" s="6"/>
      <c r="IW1310" s="6"/>
      <c r="IX1310" s="6"/>
      <c r="IY1310" s="6"/>
      <c r="IZ1310" s="6"/>
    </row>
    <row r="1311" spans="1:260" s="5" customFormat="1" x14ac:dyDescent="0.35">
      <c r="A1311" s="32">
        <v>1307</v>
      </c>
      <c r="B1311" s="33">
        <f>ESTUDIANTES!B1311</f>
        <v>0</v>
      </c>
      <c r="C1311" s="33">
        <f>ESTUDIANTES!C1311</f>
        <v>0</v>
      </c>
      <c r="D1311" s="99">
        <f>ESTUDIANTES!D1311</f>
        <v>0</v>
      </c>
      <c r="E1311" s="99"/>
      <c r="F1311" s="99"/>
      <c r="G1311" s="99"/>
      <c r="H1311" s="34">
        <f>ESTUDIANTES!E1311</f>
        <v>0</v>
      </c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  <c r="FS1311" s="6"/>
      <c r="FT1311" s="6"/>
      <c r="FU1311" s="6"/>
      <c r="FV1311" s="6"/>
      <c r="FW1311" s="6"/>
      <c r="FX1311" s="6"/>
      <c r="FY1311" s="6"/>
      <c r="FZ1311" s="6"/>
      <c r="GA1311" s="6"/>
      <c r="GB1311" s="6"/>
      <c r="GC1311" s="6"/>
      <c r="GD1311" s="6"/>
      <c r="GE1311" s="6"/>
      <c r="GF1311" s="6"/>
      <c r="GG1311" s="6"/>
      <c r="GH1311" s="6"/>
      <c r="GI1311" s="6"/>
      <c r="GJ1311" s="6"/>
      <c r="GK1311" s="6"/>
      <c r="GL1311" s="6"/>
      <c r="GM1311" s="6"/>
      <c r="GN1311" s="6"/>
      <c r="GO1311" s="6"/>
      <c r="GP1311" s="6"/>
      <c r="GQ1311" s="6"/>
      <c r="GR1311" s="6"/>
      <c r="GS1311" s="6"/>
      <c r="GT1311" s="6"/>
      <c r="GU1311" s="6"/>
      <c r="GV1311" s="6"/>
      <c r="GW1311" s="6"/>
      <c r="GX1311" s="6"/>
      <c r="GY1311" s="6"/>
      <c r="GZ1311" s="6"/>
      <c r="HA1311" s="6"/>
      <c r="HB1311" s="6"/>
      <c r="HC1311" s="6"/>
      <c r="HD1311" s="6"/>
      <c r="HE1311" s="6"/>
      <c r="HF1311" s="6"/>
      <c r="HG1311" s="6"/>
      <c r="HH1311" s="6"/>
      <c r="HI1311" s="6"/>
      <c r="HJ1311" s="6"/>
      <c r="HK1311" s="6"/>
      <c r="HL1311" s="6"/>
      <c r="HM1311" s="6"/>
      <c r="HN1311" s="6"/>
      <c r="HO1311" s="6"/>
      <c r="HP1311" s="6"/>
      <c r="HQ1311" s="6"/>
      <c r="HR1311" s="6"/>
      <c r="HS1311" s="6"/>
      <c r="HT1311" s="6"/>
      <c r="HU1311" s="6"/>
      <c r="HV1311" s="6"/>
      <c r="HW1311" s="6"/>
      <c r="HX1311" s="6"/>
      <c r="HY1311" s="6"/>
      <c r="HZ1311" s="6"/>
      <c r="IA1311" s="6"/>
      <c r="IB1311" s="6"/>
      <c r="IC1311" s="6"/>
      <c r="ID1311" s="6"/>
      <c r="IE1311" s="6"/>
      <c r="IF1311" s="6"/>
      <c r="IG1311" s="6"/>
      <c r="IH1311" s="6"/>
      <c r="II1311" s="6"/>
      <c r="IJ1311" s="6"/>
      <c r="IK1311" s="6"/>
      <c r="IL1311" s="6"/>
      <c r="IM1311" s="6"/>
      <c r="IN1311" s="6"/>
      <c r="IO1311" s="6"/>
      <c r="IP1311" s="6"/>
      <c r="IQ1311" s="6"/>
      <c r="IR1311" s="6"/>
      <c r="IS1311" s="6"/>
      <c r="IT1311" s="6"/>
      <c r="IU1311" s="6"/>
      <c r="IV1311" s="6"/>
      <c r="IW1311" s="6"/>
      <c r="IX1311" s="6"/>
      <c r="IY1311" s="6"/>
      <c r="IZ1311" s="6"/>
    </row>
    <row r="1312" spans="1:260" s="5" customFormat="1" x14ac:dyDescent="0.35">
      <c r="A1312" s="32">
        <v>1308</v>
      </c>
      <c r="B1312" s="33">
        <f>ESTUDIANTES!B1312</f>
        <v>0</v>
      </c>
      <c r="C1312" s="33">
        <f>ESTUDIANTES!C1312</f>
        <v>0</v>
      </c>
      <c r="D1312" s="99">
        <f>ESTUDIANTES!D1312</f>
        <v>0</v>
      </c>
      <c r="E1312" s="99"/>
      <c r="F1312" s="99"/>
      <c r="G1312" s="99"/>
      <c r="H1312" s="34">
        <f>ESTUDIANTES!E1312</f>
        <v>0</v>
      </c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  <c r="GW1312" s="6"/>
      <c r="GX1312" s="6"/>
      <c r="GY1312" s="6"/>
      <c r="GZ1312" s="6"/>
      <c r="HA1312" s="6"/>
      <c r="HB1312" s="6"/>
      <c r="HC1312" s="6"/>
      <c r="HD1312" s="6"/>
      <c r="HE1312" s="6"/>
      <c r="HF1312" s="6"/>
      <c r="HG1312" s="6"/>
      <c r="HH1312" s="6"/>
      <c r="HI1312" s="6"/>
      <c r="HJ1312" s="6"/>
      <c r="HK1312" s="6"/>
      <c r="HL1312" s="6"/>
      <c r="HM1312" s="6"/>
      <c r="HN1312" s="6"/>
      <c r="HO1312" s="6"/>
      <c r="HP1312" s="6"/>
      <c r="HQ1312" s="6"/>
      <c r="HR1312" s="6"/>
      <c r="HS1312" s="6"/>
      <c r="HT1312" s="6"/>
      <c r="HU1312" s="6"/>
      <c r="HV1312" s="6"/>
      <c r="HW1312" s="6"/>
      <c r="HX1312" s="6"/>
      <c r="HY1312" s="6"/>
      <c r="HZ1312" s="6"/>
      <c r="IA1312" s="6"/>
      <c r="IB1312" s="6"/>
      <c r="IC1312" s="6"/>
      <c r="ID1312" s="6"/>
      <c r="IE1312" s="6"/>
      <c r="IF1312" s="6"/>
      <c r="IG1312" s="6"/>
      <c r="IH1312" s="6"/>
      <c r="II1312" s="6"/>
      <c r="IJ1312" s="6"/>
      <c r="IK1312" s="6"/>
      <c r="IL1312" s="6"/>
      <c r="IM1312" s="6"/>
      <c r="IN1312" s="6"/>
      <c r="IO1312" s="6"/>
      <c r="IP1312" s="6"/>
      <c r="IQ1312" s="6"/>
      <c r="IR1312" s="6"/>
      <c r="IS1312" s="6"/>
      <c r="IT1312" s="6"/>
      <c r="IU1312" s="6"/>
      <c r="IV1312" s="6"/>
      <c r="IW1312" s="6"/>
      <c r="IX1312" s="6"/>
      <c r="IY1312" s="6"/>
      <c r="IZ1312" s="6"/>
    </row>
    <row r="1313" spans="1:260" s="5" customFormat="1" x14ac:dyDescent="0.35">
      <c r="A1313" s="32">
        <v>1309</v>
      </c>
      <c r="B1313" s="33">
        <f>ESTUDIANTES!B1313</f>
        <v>0</v>
      </c>
      <c r="C1313" s="33">
        <f>ESTUDIANTES!C1313</f>
        <v>0</v>
      </c>
      <c r="D1313" s="99">
        <f>ESTUDIANTES!D1313</f>
        <v>0</v>
      </c>
      <c r="E1313" s="99"/>
      <c r="F1313" s="99"/>
      <c r="G1313" s="99"/>
      <c r="H1313" s="34">
        <f>ESTUDIANTES!E1313</f>
        <v>0</v>
      </c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  <c r="FS1313" s="6"/>
      <c r="FT1313" s="6"/>
      <c r="FU1313" s="6"/>
      <c r="FV1313" s="6"/>
      <c r="FW1313" s="6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  <c r="GP1313" s="6"/>
      <c r="GQ1313" s="6"/>
      <c r="GR1313" s="6"/>
      <c r="GS1313" s="6"/>
      <c r="GT1313" s="6"/>
      <c r="GU1313" s="6"/>
      <c r="GV1313" s="6"/>
      <c r="GW1313" s="6"/>
      <c r="GX1313" s="6"/>
      <c r="GY1313" s="6"/>
      <c r="GZ1313" s="6"/>
      <c r="HA1313" s="6"/>
      <c r="HB1313" s="6"/>
      <c r="HC1313" s="6"/>
      <c r="HD1313" s="6"/>
      <c r="HE1313" s="6"/>
      <c r="HF1313" s="6"/>
      <c r="HG1313" s="6"/>
      <c r="HH1313" s="6"/>
      <c r="HI1313" s="6"/>
      <c r="HJ1313" s="6"/>
      <c r="HK1313" s="6"/>
      <c r="HL1313" s="6"/>
      <c r="HM1313" s="6"/>
      <c r="HN1313" s="6"/>
      <c r="HO1313" s="6"/>
      <c r="HP1313" s="6"/>
      <c r="HQ1313" s="6"/>
      <c r="HR1313" s="6"/>
      <c r="HS1313" s="6"/>
      <c r="HT1313" s="6"/>
      <c r="HU1313" s="6"/>
      <c r="HV1313" s="6"/>
      <c r="HW1313" s="6"/>
      <c r="HX1313" s="6"/>
      <c r="HY1313" s="6"/>
      <c r="HZ1313" s="6"/>
      <c r="IA1313" s="6"/>
      <c r="IB1313" s="6"/>
      <c r="IC1313" s="6"/>
      <c r="ID1313" s="6"/>
      <c r="IE1313" s="6"/>
      <c r="IF1313" s="6"/>
      <c r="IG1313" s="6"/>
      <c r="IH1313" s="6"/>
      <c r="II1313" s="6"/>
      <c r="IJ1313" s="6"/>
      <c r="IK1313" s="6"/>
      <c r="IL1313" s="6"/>
      <c r="IM1313" s="6"/>
      <c r="IN1313" s="6"/>
      <c r="IO1313" s="6"/>
      <c r="IP1313" s="6"/>
      <c r="IQ1313" s="6"/>
      <c r="IR1313" s="6"/>
      <c r="IS1313" s="6"/>
      <c r="IT1313" s="6"/>
      <c r="IU1313" s="6"/>
      <c r="IV1313" s="6"/>
      <c r="IW1313" s="6"/>
      <c r="IX1313" s="6"/>
      <c r="IY1313" s="6"/>
      <c r="IZ1313" s="6"/>
    </row>
    <row r="1314" spans="1:260" s="5" customFormat="1" x14ac:dyDescent="0.35">
      <c r="A1314" s="32">
        <v>1310</v>
      </c>
      <c r="B1314" s="33">
        <f>ESTUDIANTES!B1314</f>
        <v>0</v>
      </c>
      <c r="C1314" s="33">
        <f>ESTUDIANTES!C1314</f>
        <v>0</v>
      </c>
      <c r="D1314" s="99">
        <f>ESTUDIANTES!D1314</f>
        <v>0</v>
      </c>
      <c r="E1314" s="99"/>
      <c r="F1314" s="99"/>
      <c r="G1314" s="99"/>
      <c r="H1314" s="34">
        <f>ESTUDIANTES!E1314</f>
        <v>0</v>
      </c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  <c r="FS1314" s="6"/>
      <c r="FT1314" s="6"/>
      <c r="FU1314" s="6"/>
      <c r="FV1314" s="6"/>
      <c r="FW1314" s="6"/>
      <c r="FX1314" s="6"/>
      <c r="FY1314" s="6"/>
      <c r="FZ1314" s="6"/>
      <c r="GA1314" s="6"/>
      <c r="GB1314" s="6"/>
      <c r="GC1314" s="6"/>
      <c r="GD1314" s="6"/>
      <c r="GE1314" s="6"/>
      <c r="GF1314" s="6"/>
      <c r="GG1314" s="6"/>
      <c r="GH1314" s="6"/>
      <c r="GI1314" s="6"/>
      <c r="GJ1314" s="6"/>
      <c r="GK1314" s="6"/>
      <c r="GL1314" s="6"/>
      <c r="GM1314" s="6"/>
      <c r="GN1314" s="6"/>
      <c r="GO1314" s="6"/>
      <c r="GP1314" s="6"/>
      <c r="GQ1314" s="6"/>
      <c r="GR1314" s="6"/>
      <c r="GS1314" s="6"/>
      <c r="GT1314" s="6"/>
      <c r="GU1314" s="6"/>
      <c r="GV1314" s="6"/>
      <c r="GW1314" s="6"/>
      <c r="GX1314" s="6"/>
      <c r="GY1314" s="6"/>
      <c r="GZ1314" s="6"/>
      <c r="HA1314" s="6"/>
      <c r="HB1314" s="6"/>
      <c r="HC1314" s="6"/>
      <c r="HD1314" s="6"/>
      <c r="HE1314" s="6"/>
      <c r="HF1314" s="6"/>
      <c r="HG1314" s="6"/>
      <c r="HH1314" s="6"/>
      <c r="HI1314" s="6"/>
      <c r="HJ1314" s="6"/>
      <c r="HK1314" s="6"/>
      <c r="HL1314" s="6"/>
      <c r="HM1314" s="6"/>
      <c r="HN1314" s="6"/>
      <c r="HO1314" s="6"/>
      <c r="HP1314" s="6"/>
      <c r="HQ1314" s="6"/>
      <c r="HR1314" s="6"/>
      <c r="HS1314" s="6"/>
      <c r="HT1314" s="6"/>
      <c r="HU1314" s="6"/>
      <c r="HV1314" s="6"/>
      <c r="HW1314" s="6"/>
      <c r="HX1314" s="6"/>
      <c r="HY1314" s="6"/>
      <c r="HZ1314" s="6"/>
      <c r="IA1314" s="6"/>
      <c r="IB1314" s="6"/>
      <c r="IC1314" s="6"/>
      <c r="ID1314" s="6"/>
      <c r="IE1314" s="6"/>
      <c r="IF1314" s="6"/>
      <c r="IG1314" s="6"/>
      <c r="IH1314" s="6"/>
      <c r="II1314" s="6"/>
      <c r="IJ1314" s="6"/>
      <c r="IK1314" s="6"/>
      <c r="IL1314" s="6"/>
      <c r="IM1314" s="6"/>
      <c r="IN1314" s="6"/>
      <c r="IO1314" s="6"/>
      <c r="IP1314" s="6"/>
      <c r="IQ1314" s="6"/>
      <c r="IR1314" s="6"/>
      <c r="IS1314" s="6"/>
      <c r="IT1314" s="6"/>
      <c r="IU1314" s="6"/>
      <c r="IV1314" s="6"/>
      <c r="IW1314" s="6"/>
      <c r="IX1314" s="6"/>
      <c r="IY1314" s="6"/>
      <c r="IZ1314" s="6"/>
    </row>
    <row r="1315" spans="1:260" s="5" customFormat="1" x14ac:dyDescent="0.35">
      <c r="A1315" s="32">
        <v>1311</v>
      </c>
      <c r="B1315" s="33">
        <f>ESTUDIANTES!B1315</f>
        <v>0</v>
      </c>
      <c r="C1315" s="33">
        <f>ESTUDIANTES!C1315</f>
        <v>0</v>
      </c>
      <c r="D1315" s="99">
        <f>ESTUDIANTES!D1315</f>
        <v>0</v>
      </c>
      <c r="E1315" s="99"/>
      <c r="F1315" s="99"/>
      <c r="G1315" s="99"/>
      <c r="H1315" s="34">
        <f>ESTUDIANTES!E1315</f>
        <v>0</v>
      </c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  <c r="FS1315" s="6"/>
      <c r="FT1315" s="6"/>
      <c r="FU1315" s="6"/>
      <c r="FV1315" s="6"/>
      <c r="FW1315" s="6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  <c r="GP1315" s="6"/>
      <c r="GQ1315" s="6"/>
      <c r="GR1315" s="6"/>
      <c r="GS1315" s="6"/>
      <c r="GT1315" s="6"/>
      <c r="GU1315" s="6"/>
      <c r="GV1315" s="6"/>
      <c r="GW1315" s="6"/>
      <c r="GX1315" s="6"/>
      <c r="GY1315" s="6"/>
      <c r="GZ1315" s="6"/>
      <c r="HA1315" s="6"/>
      <c r="HB1315" s="6"/>
      <c r="HC1315" s="6"/>
      <c r="HD1315" s="6"/>
      <c r="HE1315" s="6"/>
      <c r="HF1315" s="6"/>
      <c r="HG1315" s="6"/>
      <c r="HH1315" s="6"/>
      <c r="HI1315" s="6"/>
      <c r="HJ1315" s="6"/>
      <c r="HK1315" s="6"/>
      <c r="HL1315" s="6"/>
      <c r="HM1315" s="6"/>
      <c r="HN1315" s="6"/>
      <c r="HO1315" s="6"/>
      <c r="HP1315" s="6"/>
      <c r="HQ1315" s="6"/>
      <c r="HR1315" s="6"/>
      <c r="HS1315" s="6"/>
      <c r="HT1315" s="6"/>
      <c r="HU1315" s="6"/>
      <c r="HV1315" s="6"/>
      <c r="HW1315" s="6"/>
      <c r="HX1315" s="6"/>
      <c r="HY1315" s="6"/>
      <c r="HZ1315" s="6"/>
      <c r="IA1315" s="6"/>
      <c r="IB1315" s="6"/>
      <c r="IC1315" s="6"/>
      <c r="ID1315" s="6"/>
      <c r="IE1315" s="6"/>
      <c r="IF1315" s="6"/>
      <c r="IG1315" s="6"/>
      <c r="IH1315" s="6"/>
      <c r="II1315" s="6"/>
      <c r="IJ1315" s="6"/>
      <c r="IK1315" s="6"/>
      <c r="IL1315" s="6"/>
      <c r="IM1315" s="6"/>
      <c r="IN1315" s="6"/>
      <c r="IO1315" s="6"/>
      <c r="IP1315" s="6"/>
      <c r="IQ1315" s="6"/>
      <c r="IR1315" s="6"/>
      <c r="IS1315" s="6"/>
      <c r="IT1315" s="6"/>
      <c r="IU1315" s="6"/>
      <c r="IV1315" s="6"/>
      <c r="IW1315" s="6"/>
      <c r="IX1315" s="6"/>
      <c r="IY1315" s="6"/>
      <c r="IZ1315" s="6"/>
    </row>
    <row r="1316" spans="1:260" s="5" customFormat="1" x14ac:dyDescent="0.35">
      <c r="A1316" s="32">
        <v>1312</v>
      </c>
      <c r="B1316" s="33">
        <f>ESTUDIANTES!B1316</f>
        <v>0</v>
      </c>
      <c r="C1316" s="33">
        <f>ESTUDIANTES!C1316</f>
        <v>0</v>
      </c>
      <c r="D1316" s="99">
        <f>ESTUDIANTES!D1316</f>
        <v>0</v>
      </c>
      <c r="E1316" s="99"/>
      <c r="F1316" s="99"/>
      <c r="G1316" s="99"/>
      <c r="H1316" s="34">
        <f>ESTUDIANTES!E1316</f>
        <v>0</v>
      </c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  <c r="FS1316" s="6"/>
      <c r="FT1316" s="6"/>
      <c r="FU1316" s="6"/>
      <c r="FV1316" s="6"/>
      <c r="FW1316" s="6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  <c r="GP1316" s="6"/>
      <c r="GQ1316" s="6"/>
      <c r="GR1316" s="6"/>
      <c r="GS1316" s="6"/>
      <c r="GT1316" s="6"/>
      <c r="GU1316" s="6"/>
      <c r="GV1316" s="6"/>
      <c r="GW1316" s="6"/>
      <c r="GX1316" s="6"/>
      <c r="GY1316" s="6"/>
      <c r="GZ1316" s="6"/>
      <c r="HA1316" s="6"/>
      <c r="HB1316" s="6"/>
      <c r="HC1316" s="6"/>
      <c r="HD1316" s="6"/>
      <c r="HE1316" s="6"/>
      <c r="HF1316" s="6"/>
      <c r="HG1316" s="6"/>
      <c r="HH1316" s="6"/>
      <c r="HI1316" s="6"/>
      <c r="HJ1316" s="6"/>
      <c r="HK1316" s="6"/>
      <c r="HL1316" s="6"/>
      <c r="HM1316" s="6"/>
      <c r="HN1316" s="6"/>
      <c r="HO1316" s="6"/>
      <c r="HP1316" s="6"/>
      <c r="HQ1316" s="6"/>
      <c r="HR1316" s="6"/>
      <c r="HS1316" s="6"/>
      <c r="HT1316" s="6"/>
      <c r="HU1316" s="6"/>
      <c r="HV1316" s="6"/>
      <c r="HW1316" s="6"/>
      <c r="HX1316" s="6"/>
      <c r="HY1316" s="6"/>
      <c r="HZ1316" s="6"/>
      <c r="IA1316" s="6"/>
      <c r="IB1316" s="6"/>
      <c r="IC1316" s="6"/>
      <c r="ID1316" s="6"/>
      <c r="IE1316" s="6"/>
      <c r="IF1316" s="6"/>
      <c r="IG1316" s="6"/>
      <c r="IH1316" s="6"/>
      <c r="II1316" s="6"/>
      <c r="IJ1316" s="6"/>
      <c r="IK1316" s="6"/>
      <c r="IL1316" s="6"/>
      <c r="IM1316" s="6"/>
      <c r="IN1316" s="6"/>
      <c r="IO1316" s="6"/>
      <c r="IP1316" s="6"/>
      <c r="IQ1316" s="6"/>
      <c r="IR1316" s="6"/>
      <c r="IS1316" s="6"/>
      <c r="IT1316" s="6"/>
      <c r="IU1316" s="6"/>
      <c r="IV1316" s="6"/>
      <c r="IW1316" s="6"/>
      <c r="IX1316" s="6"/>
      <c r="IY1316" s="6"/>
      <c r="IZ1316" s="6"/>
    </row>
    <row r="1317" spans="1:260" s="5" customFormat="1" x14ac:dyDescent="0.35">
      <c r="A1317" s="32">
        <v>1313</v>
      </c>
      <c r="B1317" s="33">
        <f>ESTUDIANTES!B1317</f>
        <v>0</v>
      </c>
      <c r="C1317" s="33">
        <f>ESTUDIANTES!C1317</f>
        <v>0</v>
      </c>
      <c r="D1317" s="99">
        <f>ESTUDIANTES!D1317</f>
        <v>0</v>
      </c>
      <c r="E1317" s="99"/>
      <c r="F1317" s="99"/>
      <c r="G1317" s="99"/>
      <c r="H1317" s="34">
        <f>ESTUDIANTES!E1317</f>
        <v>0</v>
      </c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  <c r="FS1317" s="6"/>
      <c r="FT1317" s="6"/>
      <c r="FU1317" s="6"/>
      <c r="FV1317" s="6"/>
      <c r="FW1317" s="6"/>
      <c r="FX1317" s="6"/>
      <c r="FY1317" s="6"/>
      <c r="FZ1317" s="6"/>
      <c r="GA1317" s="6"/>
      <c r="GB1317" s="6"/>
      <c r="GC1317" s="6"/>
      <c r="GD1317" s="6"/>
      <c r="GE1317" s="6"/>
      <c r="GF1317" s="6"/>
      <c r="GG1317" s="6"/>
      <c r="GH1317" s="6"/>
      <c r="GI1317" s="6"/>
      <c r="GJ1317" s="6"/>
      <c r="GK1317" s="6"/>
      <c r="GL1317" s="6"/>
      <c r="GM1317" s="6"/>
      <c r="GN1317" s="6"/>
      <c r="GO1317" s="6"/>
      <c r="GP1317" s="6"/>
      <c r="GQ1317" s="6"/>
      <c r="GR1317" s="6"/>
      <c r="GS1317" s="6"/>
      <c r="GT1317" s="6"/>
      <c r="GU1317" s="6"/>
      <c r="GV1317" s="6"/>
      <c r="GW1317" s="6"/>
      <c r="GX1317" s="6"/>
      <c r="GY1317" s="6"/>
      <c r="GZ1317" s="6"/>
      <c r="HA1317" s="6"/>
      <c r="HB1317" s="6"/>
      <c r="HC1317" s="6"/>
      <c r="HD1317" s="6"/>
      <c r="HE1317" s="6"/>
      <c r="HF1317" s="6"/>
      <c r="HG1317" s="6"/>
      <c r="HH1317" s="6"/>
      <c r="HI1317" s="6"/>
      <c r="HJ1317" s="6"/>
      <c r="HK1317" s="6"/>
      <c r="HL1317" s="6"/>
      <c r="HM1317" s="6"/>
      <c r="HN1317" s="6"/>
      <c r="HO1317" s="6"/>
      <c r="HP1317" s="6"/>
      <c r="HQ1317" s="6"/>
      <c r="HR1317" s="6"/>
      <c r="HS1317" s="6"/>
      <c r="HT1317" s="6"/>
      <c r="HU1317" s="6"/>
      <c r="HV1317" s="6"/>
      <c r="HW1317" s="6"/>
      <c r="HX1317" s="6"/>
      <c r="HY1317" s="6"/>
      <c r="HZ1317" s="6"/>
      <c r="IA1317" s="6"/>
      <c r="IB1317" s="6"/>
      <c r="IC1317" s="6"/>
      <c r="ID1317" s="6"/>
      <c r="IE1317" s="6"/>
      <c r="IF1317" s="6"/>
      <c r="IG1317" s="6"/>
      <c r="IH1317" s="6"/>
      <c r="II1317" s="6"/>
      <c r="IJ1317" s="6"/>
      <c r="IK1317" s="6"/>
      <c r="IL1317" s="6"/>
      <c r="IM1317" s="6"/>
      <c r="IN1317" s="6"/>
      <c r="IO1317" s="6"/>
      <c r="IP1317" s="6"/>
      <c r="IQ1317" s="6"/>
      <c r="IR1317" s="6"/>
      <c r="IS1317" s="6"/>
      <c r="IT1317" s="6"/>
      <c r="IU1317" s="6"/>
      <c r="IV1317" s="6"/>
      <c r="IW1317" s="6"/>
      <c r="IX1317" s="6"/>
      <c r="IY1317" s="6"/>
      <c r="IZ1317" s="6"/>
    </row>
    <row r="1318" spans="1:260" s="5" customFormat="1" x14ac:dyDescent="0.35">
      <c r="A1318" s="32">
        <v>1314</v>
      </c>
      <c r="B1318" s="33">
        <f>ESTUDIANTES!B1318</f>
        <v>0</v>
      </c>
      <c r="C1318" s="33">
        <f>ESTUDIANTES!C1318</f>
        <v>0</v>
      </c>
      <c r="D1318" s="99">
        <f>ESTUDIANTES!D1318</f>
        <v>0</v>
      </c>
      <c r="E1318" s="99"/>
      <c r="F1318" s="99"/>
      <c r="G1318" s="99"/>
      <c r="H1318" s="34">
        <f>ESTUDIANTES!E1318</f>
        <v>0</v>
      </c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  <c r="FS1318" s="6"/>
      <c r="FT1318" s="6"/>
      <c r="FU1318" s="6"/>
      <c r="FV1318" s="6"/>
      <c r="FW1318" s="6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  <c r="GP1318" s="6"/>
      <c r="GQ1318" s="6"/>
      <c r="GR1318" s="6"/>
      <c r="GS1318" s="6"/>
      <c r="GT1318" s="6"/>
      <c r="GU1318" s="6"/>
      <c r="GV1318" s="6"/>
      <c r="GW1318" s="6"/>
      <c r="GX1318" s="6"/>
      <c r="GY1318" s="6"/>
      <c r="GZ1318" s="6"/>
      <c r="HA1318" s="6"/>
      <c r="HB1318" s="6"/>
      <c r="HC1318" s="6"/>
      <c r="HD1318" s="6"/>
      <c r="HE1318" s="6"/>
      <c r="HF1318" s="6"/>
      <c r="HG1318" s="6"/>
      <c r="HH1318" s="6"/>
      <c r="HI1318" s="6"/>
      <c r="HJ1318" s="6"/>
      <c r="HK1318" s="6"/>
      <c r="HL1318" s="6"/>
      <c r="HM1318" s="6"/>
      <c r="HN1318" s="6"/>
      <c r="HO1318" s="6"/>
      <c r="HP1318" s="6"/>
      <c r="HQ1318" s="6"/>
      <c r="HR1318" s="6"/>
      <c r="HS1318" s="6"/>
      <c r="HT1318" s="6"/>
      <c r="HU1318" s="6"/>
      <c r="HV1318" s="6"/>
      <c r="HW1318" s="6"/>
      <c r="HX1318" s="6"/>
      <c r="HY1318" s="6"/>
      <c r="HZ1318" s="6"/>
      <c r="IA1318" s="6"/>
      <c r="IB1318" s="6"/>
      <c r="IC1318" s="6"/>
      <c r="ID1318" s="6"/>
      <c r="IE1318" s="6"/>
      <c r="IF1318" s="6"/>
      <c r="IG1318" s="6"/>
      <c r="IH1318" s="6"/>
      <c r="II1318" s="6"/>
      <c r="IJ1318" s="6"/>
      <c r="IK1318" s="6"/>
      <c r="IL1318" s="6"/>
      <c r="IM1318" s="6"/>
      <c r="IN1318" s="6"/>
      <c r="IO1318" s="6"/>
      <c r="IP1318" s="6"/>
      <c r="IQ1318" s="6"/>
      <c r="IR1318" s="6"/>
      <c r="IS1318" s="6"/>
      <c r="IT1318" s="6"/>
      <c r="IU1318" s="6"/>
      <c r="IV1318" s="6"/>
      <c r="IW1318" s="6"/>
      <c r="IX1318" s="6"/>
      <c r="IY1318" s="6"/>
      <c r="IZ1318" s="6"/>
    </row>
    <row r="1319" spans="1:260" s="5" customFormat="1" x14ac:dyDescent="0.35">
      <c r="A1319" s="32">
        <v>1315</v>
      </c>
      <c r="B1319" s="33">
        <f>ESTUDIANTES!B1319</f>
        <v>0</v>
      </c>
      <c r="C1319" s="33">
        <f>ESTUDIANTES!C1319</f>
        <v>0</v>
      </c>
      <c r="D1319" s="99">
        <f>ESTUDIANTES!D1319</f>
        <v>0</v>
      </c>
      <c r="E1319" s="99"/>
      <c r="F1319" s="99"/>
      <c r="G1319" s="99"/>
      <c r="H1319" s="34">
        <f>ESTUDIANTES!E1319</f>
        <v>0</v>
      </c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  <c r="FS1319" s="6"/>
      <c r="FT1319" s="6"/>
      <c r="FU1319" s="6"/>
      <c r="FV1319" s="6"/>
      <c r="FW1319" s="6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  <c r="GP1319" s="6"/>
      <c r="GQ1319" s="6"/>
      <c r="GR1319" s="6"/>
      <c r="GS1319" s="6"/>
      <c r="GT1319" s="6"/>
      <c r="GU1319" s="6"/>
      <c r="GV1319" s="6"/>
      <c r="GW1319" s="6"/>
      <c r="GX1319" s="6"/>
      <c r="GY1319" s="6"/>
      <c r="GZ1319" s="6"/>
      <c r="HA1319" s="6"/>
      <c r="HB1319" s="6"/>
      <c r="HC1319" s="6"/>
      <c r="HD1319" s="6"/>
      <c r="HE1319" s="6"/>
      <c r="HF1319" s="6"/>
      <c r="HG1319" s="6"/>
      <c r="HH1319" s="6"/>
      <c r="HI1319" s="6"/>
      <c r="HJ1319" s="6"/>
      <c r="HK1319" s="6"/>
      <c r="HL1319" s="6"/>
      <c r="HM1319" s="6"/>
      <c r="HN1319" s="6"/>
      <c r="HO1319" s="6"/>
      <c r="HP1319" s="6"/>
      <c r="HQ1319" s="6"/>
      <c r="HR1319" s="6"/>
      <c r="HS1319" s="6"/>
      <c r="HT1319" s="6"/>
      <c r="HU1319" s="6"/>
      <c r="HV1319" s="6"/>
      <c r="HW1319" s="6"/>
      <c r="HX1319" s="6"/>
      <c r="HY1319" s="6"/>
      <c r="HZ1319" s="6"/>
      <c r="IA1319" s="6"/>
      <c r="IB1319" s="6"/>
      <c r="IC1319" s="6"/>
      <c r="ID1319" s="6"/>
      <c r="IE1319" s="6"/>
      <c r="IF1319" s="6"/>
      <c r="IG1319" s="6"/>
      <c r="IH1319" s="6"/>
      <c r="II1319" s="6"/>
      <c r="IJ1319" s="6"/>
      <c r="IK1319" s="6"/>
      <c r="IL1319" s="6"/>
      <c r="IM1319" s="6"/>
      <c r="IN1319" s="6"/>
      <c r="IO1319" s="6"/>
      <c r="IP1319" s="6"/>
      <c r="IQ1319" s="6"/>
      <c r="IR1319" s="6"/>
      <c r="IS1319" s="6"/>
      <c r="IT1319" s="6"/>
      <c r="IU1319" s="6"/>
      <c r="IV1319" s="6"/>
      <c r="IW1319" s="6"/>
      <c r="IX1319" s="6"/>
      <c r="IY1319" s="6"/>
      <c r="IZ1319" s="6"/>
    </row>
    <row r="1320" spans="1:260" s="5" customFormat="1" x14ac:dyDescent="0.35">
      <c r="A1320" s="32">
        <v>1316</v>
      </c>
      <c r="B1320" s="33">
        <f>ESTUDIANTES!B1320</f>
        <v>0</v>
      </c>
      <c r="C1320" s="33">
        <f>ESTUDIANTES!C1320</f>
        <v>0</v>
      </c>
      <c r="D1320" s="99">
        <f>ESTUDIANTES!D1320</f>
        <v>0</v>
      </c>
      <c r="E1320" s="99"/>
      <c r="F1320" s="99"/>
      <c r="G1320" s="99"/>
      <c r="H1320" s="34">
        <f>ESTUDIANTES!E1320</f>
        <v>0</v>
      </c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  <c r="FS1320" s="6"/>
      <c r="FT1320" s="6"/>
      <c r="FU1320" s="6"/>
      <c r="FV1320" s="6"/>
      <c r="FW1320" s="6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  <c r="GP1320" s="6"/>
      <c r="GQ1320" s="6"/>
      <c r="GR1320" s="6"/>
      <c r="GS1320" s="6"/>
      <c r="GT1320" s="6"/>
      <c r="GU1320" s="6"/>
      <c r="GV1320" s="6"/>
      <c r="GW1320" s="6"/>
      <c r="GX1320" s="6"/>
      <c r="GY1320" s="6"/>
      <c r="GZ1320" s="6"/>
      <c r="HA1320" s="6"/>
      <c r="HB1320" s="6"/>
      <c r="HC1320" s="6"/>
      <c r="HD1320" s="6"/>
      <c r="HE1320" s="6"/>
      <c r="HF1320" s="6"/>
      <c r="HG1320" s="6"/>
      <c r="HH1320" s="6"/>
      <c r="HI1320" s="6"/>
      <c r="HJ1320" s="6"/>
      <c r="HK1320" s="6"/>
      <c r="HL1320" s="6"/>
      <c r="HM1320" s="6"/>
      <c r="HN1320" s="6"/>
      <c r="HO1320" s="6"/>
      <c r="HP1320" s="6"/>
      <c r="HQ1320" s="6"/>
      <c r="HR1320" s="6"/>
      <c r="HS1320" s="6"/>
      <c r="HT1320" s="6"/>
      <c r="HU1320" s="6"/>
      <c r="HV1320" s="6"/>
      <c r="HW1320" s="6"/>
      <c r="HX1320" s="6"/>
      <c r="HY1320" s="6"/>
      <c r="HZ1320" s="6"/>
      <c r="IA1320" s="6"/>
      <c r="IB1320" s="6"/>
      <c r="IC1320" s="6"/>
      <c r="ID1320" s="6"/>
      <c r="IE1320" s="6"/>
      <c r="IF1320" s="6"/>
      <c r="IG1320" s="6"/>
      <c r="IH1320" s="6"/>
      <c r="II1320" s="6"/>
      <c r="IJ1320" s="6"/>
      <c r="IK1320" s="6"/>
      <c r="IL1320" s="6"/>
      <c r="IM1320" s="6"/>
      <c r="IN1320" s="6"/>
      <c r="IO1320" s="6"/>
      <c r="IP1320" s="6"/>
      <c r="IQ1320" s="6"/>
      <c r="IR1320" s="6"/>
      <c r="IS1320" s="6"/>
      <c r="IT1320" s="6"/>
      <c r="IU1320" s="6"/>
      <c r="IV1320" s="6"/>
      <c r="IW1320" s="6"/>
      <c r="IX1320" s="6"/>
      <c r="IY1320" s="6"/>
      <c r="IZ1320" s="6"/>
    </row>
    <row r="1321" spans="1:260" s="5" customFormat="1" x14ac:dyDescent="0.35">
      <c r="A1321" s="32">
        <v>1317</v>
      </c>
      <c r="B1321" s="33">
        <f>ESTUDIANTES!B1321</f>
        <v>0</v>
      </c>
      <c r="C1321" s="33">
        <f>ESTUDIANTES!C1321</f>
        <v>0</v>
      </c>
      <c r="D1321" s="99">
        <f>ESTUDIANTES!D1321</f>
        <v>0</v>
      </c>
      <c r="E1321" s="99"/>
      <c r="F1321" s="99"/>
      <c r="G1321" s="99"/>
      <c r="H1321" s="34">
        <f>ESTUDIANTES!E1321</f>
        <v>0</v>
      </c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  <c r="FS1321" s="6"/>
      <c r="FT1321" s="6"/>
      <c r="FU1321" s="6"/>
      <c r="FV1321" s="6"/>
      <c r="FW1321" s="6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  <c r="GP1321" s="6"/>
      <c r="GQ1321" s="6"/>
      <c r="GR1321" s="6"/>
      <c r="GS1321" s="6"/>
      <c r="GT1321" s="6"/>
      <c r="GU1321" s="6"/>
      <c r="GV1321" s="6"/>
      <c r="GW1321" s="6"/>
      <c r="GX1321" s="6"/>
      <c r="GY1321" s="6"/>
      <c r="GZ1321" s="6"/>
      <c r="HA1321" s="6"/>
      <c r="HB1321" s="6"/>
      <c r="HC1321" s="6"/>
      <c r="HD1321" s="6"/>
      <c r="HE1321" s="6"/>
      <c r="HF1321" s="6"/>
      <c r="HG1321" s="6"/>
      <c r="HH1321" s="6"/>
      <c r="HI1321" s="6"/>
      <c r="HJ1321" s="6"/>
      <c r="HK1321" s="6"/>
      <c r="HL1321" s="6"/>
      <c r="HM1321" s="6"/>
      <c r="HN1321" s="6"/>
      <c r="HO1321" s="6"/>
      <c r="HP1321" s="6"/>
      <c r="HQ1321" s="6"/>
      <c r="HR1321" s="6"/>
      <c r="HS1321" s="6"/>
      <c r="HT1321" s="6"/>
      <c r="HU1321" s="6"/>
      <c r="HV1321" s="6"/>
      <c r="HW1321" s="6"/>
      <c r="HX1321" s="6"/>
      <c r="HY1321" s="6"/>
      <c r="HZ1321" s="6"/>
      <c r="IA1321" s="6"/>
      <c r="IB1321" s="6"/>
      <c r="IC1321" s="6"/>
      <c r="ID1321" s="6"/>
      <c r="IE1321" s="6"/>
      <c r="IF1321" s="6"/>
      <c r="IG1321" s="6"/>
      <c r="IH1321" s="6"/>
      <c r="II1321" s="6"/>
      <c r="IJ1321" s="6"/>
      <c r="IK1321" s="6"/>
      <c r="IL1321" s="6"/>
      <c r="IM1321" s="6"/>
      <c r="IN1321" s="6"/>
      <c r="IO1321" s="6"/>
      <c r="IP1321" s="6"/>
      <c r="IQ1321" s="6"/>
      <c r="IR1321" s="6"/>
      <c r="IS1321" s="6"/>
      <c r="IT1321" s="6"/>
      <c r="IU1321" s="6"/>
      <c r="IV1321" s="6"/>
      <c r="IW1321" s="6"/>
      <c r="IX1321" s="6"/>
      <c r="IY1321" s="6"/>
      <c r="IZ1321" s="6"/>
    </row>
    <row r="1322" spans="1:260" s="5" customFormat="1" x14ac:dyDescent="0.35">
      <c r="A1322" s="32">
        <v>1318</v>
      </c>
      <c r="B1322" s="33">
        <f>ESTUDIANTES!B1322</f>
        <v>0</v>
      </c>
      <c r="C1322" s="33">
        <f>ESTUDIANTES!C1322</f>
        <v>0</v>
      </c>
      <c r="D1322" s="99">
        <f>ESTUDIANTES!D1322</f>
        <v>0</v>
      </c>
      <c r="E1322" s="99"/>
      <c r="F1322" s="99"/>
      <c r="G1322" s="99"/>
      <c r="H1322" s="34">
        <f>ESTUDIANTES!E1322</f>
        <v>0</v>
      </c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  <c r="FS1322" s="6"/>
      <c r="FT1322" s="6"/>
      <c r="FU1322" s="6"/>
      <c r="FV1322" s="6"/>
      <c r="FW1322" s="6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  <c r="GP1322" s="6"/>
      <c r="GQ1322" s="6"/>
      <c r="GR1322" s="6"/>
      <c r="GS1322" s="6"/>
      <c r="GT1322" s="6"/>
      <c r="GU1322" s="6"/>
      <c r="GV1322" s="6"/>
      <c r="GW1322" s="6"/>
      <c r="GX1322" s="6"/>
      <c r="GY1322" s="6"/>
      <c r="GZ1322" s="6"/>
      <c r="HA1322" s="6"/>
      <c r="HB1322" s="6"/>
      <c r="HC1322" s="6"/>
      <c r="HD1322" s="6"/>
      <c r="HE1322" s="6"/>
      <c r="HF1322" s="6"/>
      <c r="HG1322" s="6"/>
      <c r="HH1322" s="6"/>
      <c r="HI1322" s="6"/>
      <c r="HJ1322" s="6"/>
      <c r="HK1322" s="6"/>
      <c r="HL1322" s="6"/>
      <c r="HM1322" s="6"/>
      <c r="HN1322" s="6"/>
      <c r="HO1322" s="6"/>
      <c r="HP1322" s="6"/>
      <c r="HQ1322" s="6"/>
      <c r="HR1322" s="6"/>
      <c r="HS1322" s="6"/>
      <c r="HT1322" s="6"/>
      <c r="HU1322" s="6"/>
      <c r="HV1322" s="6"/>
      <c r="HW1322" s="6"/>
      <c r="HX1322" s="6"/>
      <c r="HY1322" s="6"/>
      <c r="HZ1322" s="6"/>
      <c r="IA1322" s="6"/>
      <c r="IB1322" s="6"/>
      <c r="IC1322" s="6"/>
      <c r="ID1322" s="6"/>
      <c r="IE1322" s="6"/>
      <c r="IF1322" s="6"/>
      <c r="IG1322" s="6"/>
      <c r="IH1322" s="6"/>
      <c r="II1322" s="6"/>
      <c r="IJ1322" s="6"/>
      <c r="IK1322" s="6"/>
      <c r="IL1322" s="6"/>
      <c r="IM1322" s="6"/>
      <c r="IN1322" s="6"/>
      <c r="IO1322" s="6"/>
      <c r="IP1322" s="6"/>
      <c r="IQ1322" s="6"/>
      <c r="IR1322" s="6"/>
      <c r="IS1322" s="6"/>
      <c r="IT1322" s="6"/>
      <c r="IU1322" s="6"/>
      <c r="IV1322" s="6"/>
      <c r="IW1322" s="6"/>
      <c r="IX1322" s="6"/>
      <c r="IY1322" s="6"/>
      <c r="IZ1322" s="6"/>
    </row>
    <row r="1323" spans="1:260" s="5" customFormat="1" x14ac:dyDescent="0.35">
      <c r="A1323" s="32">
        <v>1319</v>
      </c>
      <c r="B1323" s="33">
        <f>ESTUDIANTES!B1323</f>
        <v>0</v>
      </c>
      <c r="C1323" s="33">
        <f>ESTUDIANTES!C1323</f>
        <v>0</v>
      </c>
      <c r="D1323" s="99">
        <f>ESTUDIANTES!D1323</f>
        <v>0</v>
      </c>
      <c r="E1323" s="99"/>
      <c r="F1323" s="99"/>
      <c r="G1323" s="99"/>
      <c r="H1323" s="34">
        <f>ESTUDIANTES!E1323</f>
        <v>0</v>
      </c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  <c r="FS1323" s="6"/>
      <c r="FT1323" s="6"/>
      <c r="FU1323" s="6"/>
      <c r="FV1323" s="6"/>
      <c r="FW1323" s="6"/>
      <c r="FX1323" s="6"/>
      <c r="FY1323" s="6"/>
      <c r="FZ1323" s="6"/>
      <c r="GA1323" s="6"/>
      <c r="GB1323" s="6"/>
      <c r="GC1323" s="6"/>
      <c r="GD1323" s="6"/>
      <c r="GE1323" s="6"/>
      <c r="GF1323" s="6"/>
      <c r="GG1323" s="6"/>
      <c r="GH1323" s="6"/>
      <c r="GI1323" s="6"/>
      <c r="GJ1323" s="6"/>
      <c r="GK1323" s="6"/>
      <c r="GL1323" s="6"/>
      <c r="GM1323" s="6"/>
      <c r="GN1323" s="6"/>
      <c r="GO1323" s="6"/>
      <c r="GP1323" s="6"/>
      <c r="GQ1323" s="6"/>
      <c r="GR1323" s="6"/>
      <c r="GS1323" s="6"/>
      <c r="GT1323" s="6"/>
      <c r="GU1323" s="6"/>
      <c r="GV1323" s="6"/>
      <c r="GW1323" s="6"/>
      <c r="GX1323" s="6"/>
      <c r="GY1323" s="6"/>
      <c r="GZ1323" s="6"/>
      <c r="HA1323" s="6"/>
      <c r="HB1323" s="6"/>
      <c r="HC1323" s="6"/>
      <c r="HD1323" s="6"/>
      <c r="HE1323" s="6"/>
      <c r="HF1323" s="6"/>
      <c r="HG1323" s="6"/>
      <c r="HH1323" s="6"/>
      <c r="HI1323" s="6"/>
      <c r="HJ1323" s="6"/>
      <c r="HK1323" s="6"/>
      <c r="HL1323" s="6"/>
      <c r="HM1323" s="6"/>
      <c r="HN1323" s="6"/>
      <c r="HO1323" s="6"/>
      <c r="HP1323" s="6"/>
      <c r="HQ1323" s="6"/>
      <c r="HR1323" s="6"/>
      <c r="HS1323" s="6"/>
      <c r="HT1323" s="6"/>
      <c r="HU1323" s="6"/>
      <c r="HV1323" s="6"/>
      <c r="HW1323" s="6"/>
      <c r="HX1323" s="6"/>
      <c r="HY1323" s="6"/>
      <c r="HZ1323" s="6"/>
      <c r="IA1323" s="6"/>
      <c r="IB1323" s="6"/>
      <c r="IC1323" s="6"/>
      <c r="ID1323" s="6"/>
      <c r="IE1323" s="6"/>
      <c r="IF1323" s="6"/>
      <c r="IG1323" s="6"/>
      <c r="IH1323" s="6"/>
      <c r="II1323" s="6"/>
      <c r="IJ1323" s="6"/>
      <c r="IK1323" s="6"/>
      <c r="IL1323" s="6"/>
      <c r="IM1323" s="6"/>
      <c r="IN1323" s="6"/>
      <c r="IO1323" s="6"/>
      <c r="IP1323" s="6"/>
      <c r="IQ1323" s="6"/>
      <c r="IR1323" s="6"/>
      <c r="IS1323" s="6"/>
      <c r="IT1323" s="6"/>
      <c r="IU1323" s="6"/>
      <c r="IV1323" s="6"/>
      <c r="IW1323" s="6"/>
      <c r="IX1323" s="6"/>
      <c r="IY1323" s="6"/>
      <c r="IZ1323" s="6"/>
    </row>
    <row r="1324" spans="1:260" s="5" customFormat="1" x14ac:dyDescent="0.35">
      <c r="A1324" s="32">
        <v>1320</v>
      </c>
      <c r="B1324" s="33">
        <f>ESTUDIANTES!B1324</f>
        <v>0</v>
      </c>
      <c r="C1324" s="33">
        <f>ESTUDIANTES!C1324</f>
        <v>0</v>
      </c>
      <c r="D1324" s="99">
        <f>ESTUDIANTES!D1324</f>
        <v>0</v>
      </c>
      <c r="E1324" s="99"/>
      <c r="F1324" s="99"/>
      <c r="G1324" s="99"/>
      <c r="H1324" s="34">
        <f>ESTUDIANTES!E1324</f>
        <v>0</v>
      </c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  <c r="FS1324" s="6"/>
      <c r="FT1324" s="6"/>
      <c r="FU1324" s="6"/>
      <c r="FV1324" s="6"/>
      <c r="FW1324" s="6"/>
      <c r="FX1324" s="6"/>
      <c r="FY1324" s="6"/>
      <c r="FZ1324" s="6"/>
      <c r="GA1324" s="6"/>
      <c r="GB1324" s="6"/>
      <c r="GC1324" s="6"/>
      <c r="GD1324" s="6"/>
      <c r="GE1324" s="6"/>
      <c r="GF1324" s="6"/>
      <c r="GG1324" s="6"/>
      <c r="GH1324" s="6"/>
      <c r="GI1324" s="6"/>
      <c r="GJ1324" s="6"/>
      <c r="GK1324" s="6"/>
      <c r="GL1324" s="6"/>
      <c r="GM1324" s="6"/>
      <c r="GN1324" s="6"/>
      <c r="GO1324" s="6"/>
      <c r="GP1324" s="6"/>
      <c r="GQ1324" s="6"/>
      <c r="GR1324" s="6"/>
      <c r="GS1324" s="6"/>
      <c r="GT1324" s="6"/>
      <c r="GU1324" s="6"/>
      <c r="GV1324" s="6"/>
      <c r="GW1324" s="6"/>
      <c r="GX1324" s="6"/>
      <c r="GY1324" s="6"/>
      <c r="GZ1324" s="6"/>
      <c r="HA1324" s="6"/>
      <c r="HB1324" s="6"/>
      <c r="HC1324" s="6"/>
      <c r="HD1324" s="6"/>
      <c r="HE1324" s="6"/>
      <c r="HF1324" s="6"/>
      <c r="HG1324" s="6"/>
      <c r="HH1324" s="6"/>
      <c r="HI1324" s="6"/>
      <c r="HJ1324" s="6"/>
      <c r="HK1324" s="6"/>
      <c r="HL1324" s="6"/>
      <c r="HM1324" s="6"/>
      <c r="HN1324" s="6"/>
      <c r="HO1324" s="6"/>
      <c r="HP1324" s="6"/>
      <c r="HQ1324" s="6"/>
      <c r="HR1324" s="6"/>
      <c r="HS1324" s="6"/>
      <c r="HT1324" s="6"/>
      <c r="HU1324" s="6"/>
      <c r="HV1324" s="6"/>
      <c r="HW1324" s="6"/>
      <c r="HX1324" s="6"/>
      <c r="HY1324" s="6"/>
      <c r="HZ1324" s="6"/>
      <c r="IA1324" s="6"/>
      <c r="IB1324" s="6"/>
      <c r="IC1324" s="6"/>
      <c r="ID1324" s="6"/>
      <c r="IE1324" s="6"/>
      <c r="IF1324" s="6"/>
      <c r="IG1324" s="6"/>
      <c r="IH1324" s="6"/>
      <c r="II1324" s="6"/>
      <c r="IJ1324" s="6"/>
      <c r="IK1324" s="6"/>
      <c r="IL1324" s="6"/>
      <c r="IM1324" s="6"/>
      <c r="IN1324" s="6"/>
      <c r="IO1324" s="6"/>
      <c r="IP1324" s="6"/>
      <c r="IQ1324" s="6"/>
      <c r="IR1324" s="6"/>
      <c r="IS1324" s="6"/>
      <c r="IT1324" s="6"/>
      <c r="IU1324" s="6"/>
      <c r="IV1324" s="6"/>
      <c r="IW1324" s="6"/>
      <c r="IX1324" s="6"/>
      <c r="IY1324" s="6"/>
      <c r="IZ1324" s="6"/>
    </row>
    <row r="1325" spans="1:260" s="5" customFormat="1" x14ac:dyDescent="0.35">
      <c r="A1325" s="32">
        <v>1321</v>
      </c>
      <c r="B1325" s="33">
        <f>ESTUDIANTES!B1325</f>
        <v>0</v>
      </c>
      <c r="C1325" s="33">
        <f>ESTUDIANTES!C1325</f>
        <v>0</v>
      </c>
      <c r="D1325" s="99">
        <f>ESTUDIANTES!D1325</f>
        <v>0</v>
      </c>
      <c r="E1325" s="99"/>
      <c r="F1325" s="99"/>
      <c r="G1325" s="99"/>
      <c r="H1325" s="34">
        <f>ESTUDIANTES!E1325</f>
        <v>0</v>
      </c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  <c r="GW1325" s="6"/>
      <c r="GX1325" s="6"/>
      <c r="GY1325" s="6"/>
      <c r="GZ1325" s="6"/>
      <c r="HA1325" s="6"/>
      <c r="HB1325" s="6"/>
      <c r="HC1325" s="6"/>
      <c r="HD1325" s="6"/>
      <c r="HE1325" s="6"/>
      <c r="HF1325" s="6"/>
      <c r="HG1325" s="6"/>
      <c r="HH1325" s="6"/>
      <c r="HI1325" s="6"/>
      <c r="HJ1325" s="6"/>
      <c r="HK1325" s="6"/>
      <c r="HL1325" s="6"/>
      <c r="HM1325" s="6"/>
      <c r="HN1325" s="6"/>
      <c r="HO1325" s="6"/>
      <c r="HP1325" s="6"/>
      <c r="HQ1325" s="6"/>
      <c r="HR1325" s="6"/>
      <c r="HS1325" s="6"/>
      <c r="HT1325" s="6"/>
      <c r="HU1325" s="6"/>
      <c r="HV1325" s="6"/>
      <c r="HW1325" s="6"/>
      <c r="HX1325" s="6"/>
      <c r="HY1325" s="6"/>
      <c r="HZ1325" s="6"/>
      <c r="IA1325" s="6"/>
      <c r="IB1325" s="6"/>
      <c r="IC1325" s="6"/>
      <c r="ID1325" s="6"/>
      <c r="IE1325" s="6"/>
      <c r="IF1325" s="6"/>
      <c r="IG1325" s="6"/>
      <c r="IH1325" s="6"/>
      <c r="II1325" s="6"/>
      <c r="IJ1325" s="6"/>
      <c r="IK1325" s="6"/>
      <c r="IL1325" s="6"/>
      <c r="IM1325" s="6"/>
      <c r="IN1325" s="6"/>
      <c r="IO1325" s="6"/>
      <c r="IP1325" s="6"/>
      <c r="IQ1325" s="6"/>
      <c r="IR1325" s="6"/>
      <c r="IS1325" s="6"/>
      <c r="IT1325" s="6"/>
      <c r="IU1325" s="6"/>
      <c r="IV1325" s="6"/>
      <c r="IW1325" s="6"/>
      <c r="IX1325" s="6"/>
      <c r="IY1325" s="6"/>
      <c r="IZ1325" s="6"/>
    </row>
    <row r="1326" spans="1:260" s="5" customFormat="1" x14ac:dyDescent="0.35">
      <c r="A1326" s="32">
        <v>1322</v>
      </c>
      <c r="B1326" s="33">
        <f>ESTUDIANTES!B1326</f>
        <v>0</v>
      </c>
      <c r="C1326" s="33">
        <f>ESTUDIANTES!C1326</f>
        <v>0</v>
      </c>
      <c r="D1326" s="99">
        <f>ESTUDIANTES!D1326</f>
        <v>0</v>
      </c>
      <c r="E1326" s="99"/>
      <c r="F1326" s="99"/>
      <c r="G1326" s="99"/>
      <c r="H1326" s="34">
        <f>ESTUDIANTES!E1326</f>
        <v>0</v>
      </c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  <c r="FS1326" s="6"/>
      <c r="FT1326" s="6"/>
      <c r="FU1326" s="6"/>
      <c r="FV1326" s="6"/>
      <c r="FW1326" s="6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  <c r="GP1326" s="6"/>
      <c r="GQ1326" s="6"/>
      <c r="GR1326" s="6"/>
      <c r="GS1326" s="6"/>
      <c r="GT1326" s="6"/>
      <c r="GU1326" s="6"/>
      <c r="GV1326" s="6"/>
      <c r="GW1326" s="6"/>
      <c r="GX1326" s="6"/>
      <c r="GY1326" s="6"/>
      <c r="GZ1326" s="6"/>
      <c r="HA1326" s="6"/>
      <c r="HB1326" s="6"/>
      <c r="HC1326" s="6"/>
      <c r="HD1326" s="6"/>
      <c r="HE1326" s="6"/>
      <c r="HF1326" s="6"/>
      <c r="HG1326" s="6"/>
      <c r="HH1326" s="6"/>
      <c r="HI1326" s="6"/>
      <c r="HJ1326" s="6"/>
      <c r="HK1326" s="6"/>
      <c r="HL1326" s="6"/>
      <c r="HM1326" s="6"/>
      <c r="HN1326" s="6"/>
      <c r="HO1326" s="6"/>
      <c r="HP1326" s="6"/>
      <c r="HQ1326" s="6"/>
      <c r="HR1326" s="6"/>
      <c r="HS1326" s="6"/>
      <c r="HT1326" s="6"/>
      <c r="HU1326" s="6"/>
      <c r="HV1326" s="6"/>
      <c r="HW1326" s="6"/>
      <c r="HX1326" s="6"/>
      <c r="HY1326" s="6"/>
      <c r="HZ1326" s="6"/>
      <c r="IA1326" s="6"/>
      <c r="IB1326" s="6"/>
      <c r="IC1326" s="6"/>
      <c r="ID1326" s="6"/>
      <c r="IE1326" s="6"/>
      <c r="IF1326" s="6"/>
      <c r="IG1326" s="6"/>
      <c r="IH1326" s="6"/>
      <c r="II1326" s="6"/>
      <c r="IJ1326" s="6"/>
      <c r="IK1326" s="6"/>
      <c r="IL1326" s="6"/>
      <c r="IM1326" s="6"/>
      <c r="IN1326" s="6"/>
      <c r="IO1326" s="6"/>
      <c r="IP1326" s="6"/>
      <c r="IQ1326" s="6"/>
      <c r="IR1326" s="6"/>
      <c r="IS1326" s="6"/>
      <c r="IT1326" s="6"/>
      <c r="IU1326" s="6"/>
      <c r="IV1326" s="6"/>
      <c r="IW1326" s="6"/>
      <c r="IX1326" s="6"/>
      <c r="IY1326" s="6"/>
      <c r="IZ1326" s="6"/>
    </row>
    <row r="1327" spans="1:260" s="5" customFormat="1" x14ac:dyDescent="0.35">
      <c r="A1327" s="32">
        <v>1323</v>
      </c>
      <c r="B1327" s="33">
        <f>ESTUDIANTES!B1327</f>
        <v>0</v>
      </c>
      <c r="C1327" s="33">
        <f>ESTUDIANTES!C1327</f>
        <v>0</v>
      </c>
      <c r="D1327" s="99">
        <f>ESTUDIANTES!D1327</f>
        <v>0</v>
      </c>
      <c r="E1327" s="99"/>
      <c r="F1327" s="99"/>
      <c r="G1327" s="99"/>
      <c r="H1327" s="34">
        <f>ESTUDIANTES!E1327</f>
        <v>0</v>
      </c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  <c r="FS1327" s="6"/>
      <c r="FT1327" s="6"/>
      <c r="FU1327" s="6"/>
      <c r="FV1327" s="6"/>
      <c r="FW1327" s="6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  <c r="GP1327" s="6"/>
      <c r="GQ1327" s="6"/>
      <c r="GR1327" s="6"/>
      <c r="GS1327" s="6"/>
      <c r="GT1327" s="6"/>
      <c r="GU1327" s="6"/>
      <c r="GV1327" s="6"/>
      <c r="GW1327" s="6"/>
      <c r="GX1327" s="6"/>
      <c r="GY1327" s="6"/>
      <c r="GZ1327" s="6"/>
      <c r="HA1327" s="6"/>
      <c r="HB1327" s="6"/>
      <c r="HC1327" s="6"/>
      <c r="HD1327" s="6"/>
      <c r="HE1327" s="6"/>
      <c r="HF1327" s="6"/>
      <c r="HG1327" s="6"/>
      <c r="HH1327" s="6"/>
      <c r="HI1327" s="6"/>
      <c r="HJ1327" s="6"/>
      <c r="HK1327" s="6"/>
      <c r="HL1327" s="6"/>
      <c r="HM1327" s="6"/>
      <c r="HN1327" s="6"/>
      <c r="HO1327" s="6"/>
      <c r="HP1327" s="6"/>
      <c r="HQ1327" s="6"/>
      <c r="HR1327" s="6"/>
      <c r="HS1327" s="6"/>
      <c r="HT1327" s="6"/>
      <c r="HU1327" s="6"/>
      <c r="HV1327" s="6"/>
      <c r="HW1327" s="6"/>
      <c r="HX1327" s="6"/>
      <c r="HY1327" s="6"/>
      <c r="HZ1327" s="6"/>
      <c r="IA1327" s="6"/>
      <c r="IB1327" s="6"/>
      <c r="IC1327" s="6"/>
      <c r="ID1327" s="6"/>
      <c r="IE1327" s="6"/>
      <c r="IF1327" s="6"/>
      <c r="IG1327" s="6"/>
      <c r="IH1327" s="6"/>
      <c r="II1327" s="6"/>
      <c r="IJ1327" s="6"/>
      <c r="IK1327" s="6"/>
      <c r="IL1327" s="6"/>
      <c r="IM1327" s="6"/>
      <c r="IN1327" s="6"/>
      <c r="IO1327" s="6"/>
      <c r="IP1327" s="6"/>
      <c r="IQ1327" s="6"/>
      <c r="IR1327" s="6"/>
      <c r="IS1327" s="6"/>
      <c r="IT1327" s="6"/>
      <c r="IU1327" s="6"/>
      <c r="IV1327" s="6"/>
      <c r="IW1327" s="6"/>
      <c r="IX1327" s="6"/>
      <c r="IY1327" s="6"/>
      <c r="IZ1327" s="6"/>
    </row>
    <row r="1328" spans="1:260" s="5" customFormat="1" x14ac:dyDescent="0.35">
      <c r="A1328" s="32">
        <v>1324</v>
      </c>
      <c r="B1328" s="33">
        <f>ESTUDIANTES!B1328</f>
        <v>0</v>
      </c>
      <c r="C1328" s="33">
        <f>ESTUDIANTES!C1328</f>
        <v>0</v>
      </c>
      <c r="D1328" s="99">
        <f>ESTUDIANTES!D1328</f>
        <v>0</v>
      </c>
      <c r="E1328" s="99"/>
      <c r="F1328" s="99"/>
      <c r="G1328" s="99"/>
      <c r="H1328" s="34">
        <f>ESTUDIANTES!E1328</f>
        <v>0</v>
      </c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  <c r="FS1328" s="6"/>
      <c r="FT1328" s="6"/>
      <c r="FU1328" s="6"/>
      <c r="FV1328" s="6"/>
      <c r="FW1328" s="6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  <c r="GP1328" s="6"/>
      <c r="GQ1328" s="6"/>
      <c r="GR1328" s="6"/>
      <c r="GS1328" s="6"/>
      <c r="GT1328" s="6"/>
      <c r="GU1328" s="6"/>
      <c r="GV1328" s="6"/>
      <c r="GW1328" s="6"/>
      <c r="GX1328" s="6"/>
      <c r="GY1328" s="6"/>
      <c r="GZ1328" s="6"/>
      <c r="HA1328" s="6"/>
      <c r="HB1328" s="6"/>
      <c r="HC1328" s="6"/>
      <c r="HD1328" s="6"/>
      <c r="HE1328" s="6"/>
      <c r="HF1328" s="6"/>
      <c r="HG1328" s="6"/>
      <c r="HH1328" s="6"/>
      <c r="HI1328" s="6"/>
      <c r="HJ1328" s="6"/>
      <c r="HK1328" s="6"/>
      <c r="HL1328" s="6"/>
      <c r="HM1328" s="6"/>
      <c r="HN1328" s="6"/>
      <c r="HO1328" s="6"/>
      <c r="HP1328" s="6"/>
      <c r="HQ1328" s="6"/>
      <c r="HR1328" s="6"/>
      <c r="HS1328" s="6"/>
      <c r="HT1328" s="6"/>
      <c r="HU1328" s="6"/>
      <c r="HV1328" s="6"/>
      <c r="HW1328" s="6"/>
      <c r="HX1328" s="6"/>
      <c r="HY1328" s="6"/>
      <c r="HZ1328" s="6"/>
      <c r="IA1328" s="6"/>
      <c r="IB1328" s="6"/>
      <c r="IC1328" s="6"/>
      <c r="ID1328" s="6"/>
      <c r="IE1328" s="6"/>
      <c r="IF1328" s="6"/>
      <c r="IG1328" s="6"/>
      <c r="IH1328" s="6"/>
      <c r="II1328" s="6"/>
      <c r="IJ1328" s="6"/>
      <c r="IK1328" s="6"/>
      <c r="IL1328" s="6"/>
      <c r="IM1328" s="6"/>
      <c r="IN1328" s="6"/>
      <c r="IO1328" s="6"/>
      <c r="IP1328" s="6"/>
      <c r="IQ1328" s="6"/>
      <c r="IR1328" s="6"/>
      <c r="IS1328" s="6"/>
      <c r="IT1328" s="6"/>
      <c r="IU1328" s="6"/>
      <c r="IV1328" s="6"/>
      <c r="IW1328" s="6"/>
      <c r="IX1328" s="6"/>
      <c r="IY1328" s="6"/>
      <c r="IZ1328" s="6"/>
    </row>
    <row r="1329" spans="1:260" s="5" customFormat="1" x14ac:dyDescent="0.35">
      <c r="A1329" s="32">
        <v>1325</v>
      </c>
      <c r="B1329" s="33">
        <f>ESTUDIANTES!B1329</f>
        <v>0</v>
      </c>
      <c r="C1329" s="33">
        <f>ESTUDIANTES!C1329</f>
        <v>0</v>
      </c>
      <c r="D1329" s="99">
        <f>ESTUDIANTES!D1329</f>
        <v>0</v>
      </c>
      <c r="E1329" s="99"/>
      <c r="F1329" s="99"/>
      <c r="G1329" s="99"/>
      <c r="H1329" s="34">
        <f>ESTUDIANTES!E1329</f>
        <v>0</v>
      </c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  <c r="FS1329" s="6"/>
      <c r="FT1329" s="6"/>
      <c r="FU1329" s="6"/>
      <c r="FV1329" s="6"/>
      <c r="FW1329" s="6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  <c r="GP1329" s="6"/>
      <c r="GQ1329" s="6"/>
      <c r="GR1329" s="6"/>
      <c r="GS1329" s="6"/>
      <c r="GT1329" s="6"/>
      <c r="GU1329" s="6"/>
      <c r="GV1329" s="6"/>
      <c r="GW1329" s="6"/>
      <c r="GX1329" s="6"/>
      <c r="GY1329" s="6"/>
      <c r="GZ1329" s="6"/>
      <c r="HA1329" s="6"/>
      <c r="HB1329" s="6"/>
      <c r="HC1329" s="6"/>
      <c r="HD1329" s="6"/>
      <c r="HE1329" s="6"/>
      <c r="HF1329" s="6"/>
      <c r="HG1329" s="6"/>
      <c r="HH1329" s="6"/>
      <c r="HI1329" s="6"/>
      <c r="HJ1329" s="6"/>
      <c r="HK1329" s="6"/>
      <c r="HL1329" s="6"/>
      <c r="HM1329" s="6"/>
      <c r="HN1329" s="6"/>
      <c r="HO1329" s="6"/>
      <c r="HP1329" s="6"/>
      <c r="HQ1329" s="6"/>
      <c r="HR1329" s="6"/>
      <c r="HS1329" s="6"/>
      <c r="HT1329" s="6"/>
      <c r="HU1329" s="6"/>
      <c r="HV1329" s="6"/>
      <c r="HW1329" s="6"/>
      <c r="HX1329" s="6"/>
      <c r="HY1329" s="6"/>
      <c r="HZ1329" s="6"/>
      <c r="IA1329" s="6"/>
      <c r="IB1329" s="6"/>
      <c r="IC1329" s="6"/>
      <c r="ID1329" s="6"/>
      <c r="IE1329" s="6"/>
      <c r="IF1329" s="6"/>
      <c r="IG1329" s="6"/>
      <c r="IH1329" s="6"/>
      <c r="II1329" s="6"/>
      <c r="IJ1329" s="6"/>
      <c r="IK1329" s="6"/>
      <c r="IL1329" s="6"/>
      <c r="IM1329" s="6"/>
      <c r="IN1329" s="6"/>
      <c r="IO1329" s="6"/>
      <c r="IP1329" s="6"/>
      <c r="IQ1329" s="6"/>
      <c r="IR1329" s="6"/>
      <c r="IS1329" s="6"/>
      <c r="IT1329" s="6"/>
      <c r="IU1329" s="6"/>
      <c r="IV1329" s="6"/>
      <c r="IW1329" s="6"/>
      <c r="IX1329" s="6"/>
      <c r="IY1329" s="6"/>
      <c r="IZ1329" s="6"/>
    </row>
    <row r="1330" spans="1:260" s="5" customFormat="1" x14ac:dyDescent="0.35">
      <c r="A1330" s="32">
        <v>1326</v>
      </c>
      <c r="B1330" s="33">
        <f>ESTUDIANTES!B1330</f>
        <v>0</v>
      </c>
      <c r="C1330" s="33">
        <f>ESTUDIANTES!C1330</f>
        <v>0</v>
      </c>
      <c r="D1330" s="99">
        <f>ESTUDIANTES!D1330</f>
        <v>0</v>
      </c>
      <c r="E1330" s="99"/>
      <c r="F1330" s="99"/>
      <c r="G1330" s="99"/>
      <c r="H1330" s="34">
        <f>ESTUDIANTES!E1330</f>
        <v>0</v>
      </c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  <c r="GW1330" s="6"/>
      <c r="GX1330" s="6"/>
      <c r="GY1330" s="6"/>
      <c r="GZ1330" s="6"/>
      <c r="HA1330" s="6"/>
      <c r="HB1330" s="6"/>
      <c r="HC1330" s="6"/>
      <c r="HD1330" s="6"/>
      <c r="HE1330" s="6"/>
      <c r="HF1330" s="6"/>
      <c r="HG1330" s="6"/>
      <c r="HH1330" s="6"/>
      <c r="HI1330" s="6"/>
      <c r="HJ1330" s="6"/>
      <c r="HK1330" s="6"/>
      <c r="HL1330" s="6"/>
      <c r="HM1330" s="6"/>
      <c r="HN1330" s="6"/>
      <c r="HO1330" s="6"/>
      <c r="HP1330" s="6"/>
      <c r="HQ1330" s="6"/>
      <c r="HR1330" s="6"/>
      <c r="HS1330" s="6"/>
      <c r="HT1330" s="6"/>
      <c r="HU1330" s="6"/>
      <c r="HV1330" s="6"/>
      <c r="HW1330" s="6"/>
      <c r="HX1330" s="6"/>
      <c r="HY1330" s="6"/>
      <c r="HZ1330" s="6"/>
      <c r="IA1330" s="6"/>
      <c r="IB1330" s="6"/>
      <c r="IC1330" s="6"/>
      <c r="ID1330" s="6"/>
      <c r="IE1330" s="6"/>
      <c r="IF1330" s="6"/>
      <c r="IG1330" s="6"/>
      <c r="IH1330" s="6"/>
      <c r="II1330" s="6"/>
      <c r="IJ1330" s="6"/>
      <c r="IK1330" s="6"/>
      <c r="IL1330" s="6"/>
      <c r="IM1330" s="6"/>
      <c r="IN1330" s="6"/>
      <c r="IO1330" s="6"/>
      <c r="IP1330" s="6"/>
      <c r="IQ1330" s="6"/>
      <c r="IR1330" s="6"/>
      <c r="IS1330" s="6"/>
      <c r="IT1330" s="6"/>
      <c r="IU1330" s="6"/>
      <c r="IV1330" s="6"/>
      <c r="IW1330" s="6"/>
      <c r="IX1330" s="6"/>
      <c r="IY1330" s="6"/>
      <c r="IZ1330" s="6"/>
    </row>
    <row r="1331" spans="1:260" s="5" customFormat="1" x14ac:dyDescent="0.35">
      <c r="A1331" s="32">
        <v>1327</v>
      </c>
      <c r="B1331" s="33">
        <f>ESTUDIANTES!B1331</f>
        <v>0</v>
      </c>
      <c r="C1331" s="33">
        <f>ESTUDIANTES!C1331</f>
        <v>0</v>
      </c>
      <c r="D1331" s="99">
        <f>ESTUDIANTES!D1331</f>
        <v>0</v>
      </c>
      <c r="E1331" s="99"/>
      <c r="F1331" s="99"/>
      <c r="G1331" s="99"/>
      <c r="H1331" s="34">
        <f>ESTUDIANTES!E1331</f>
        <v>0</v>
      </c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  <c r="FS1331" s="6"/>
      <c r="FT1331" s="6"/>
      <c r="FU1331" s="6"/>
      <c r="FV1331" s="6"/>
      <c r="FW1331" s="6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  <c r="GP1331" s="6"/>
      <c r="GQ1331" s="6"/>
      <c r="GR1331" s="6"/>
      <c r="GS1331" s="6"/>
      <c r="GT1331" s="6"/>
      <c r="GU1331" s="6"/>
      <c r="GV1331" s="6"/>
      <c r="GW1331" s="6"/>
      <c r="GX1331" s="6"/>
      <c r="GY1331" s="6"/>
      <c r="GZ1331" s="6"/>
      <c r="HA1331" s="6"/>
      <c r="HB1331" s="6"/>
      <c r="HC1331" s="6"/>
      <c r="HD1331" s="6"/>
      <c r="HE1331" s="6"/>
      <c r="HF1331" s="6"/>
      <c r="HG1331" s="6"/>
      <c r="HH1331" s="6"/>
      <c r="HI1331" s="6"/>
      <c r="HJ1331" s="6"/>
      <c r="HK1331" s="6"/>
      <c r="HL1331" s="6"/>
      <c r="HM1331" s="6"/>
      <c r="HN1331" s="6"/>
      <c r="HO1331" s="6"/>
      <c r="HP1331" s="6"/>
      <c r="HQ1331" s="6"/>
      <c r="HR1331" s="6"/>
      <c r="HS1331" s="6"/>
      <c r="HT1331" s="6"/>
      <c r="HU1331" s="6"/>
      <c r="HV1331" s="6"/>
      <c r="HW1331" s="6"/>
      <c r="HX1331" s="6"/>
      <c r="HY1331" s="6"/>
      <c r="HZ1331" s="6"/>
      <c r="IA1331" s="6"/>
      <c r="IB1331" s="6"/>
      <c r="IC1331" s="6"/>
      <c r="ID1331" s="6"/>
      <c r="IE1331" s="6"/>
      <c r="IF1331" s="6"/>
      <c r="IG1331" s="6"/>
      <c r="IH1331" s="6"/>
      <c r="II1331" s="6"/>
      <c r="IJ1331" s="6"/>
      <c r="IK1331" s="6"/>
      <c r="IL1331" s="6"/>
      <c r="IM1331" s="6"/>
      <c r="IN1331" s="6"/>
      <c r="IO1331" s="6"/>
      <c r="IP1331" s="6"/>
      <c r="IQ1331" s="6"/>
      <c r="IR1331" s="6"/>
      <c r="IS1331" s="6"/>
      <c r="IT1331" s="6"/>
      <c r="IU1331" s="6"/>
      <c r="IV1331" s="6"/>
      <c r="IW1331" s="6"/>
      <c r="IX1331" s="6"/>
      <c r="IY1331" s="6"/>
      <c r="IZ1331" s="6"/>
    </row>
    <row r="1332" spans="1:260" s="5" customFormat="1" x14ac:dyDescent="0.35">
      <c r="A1332" s="32">
        <v>1328</v>
      </c>
      <c r="B1332" s="33">
        <f>ESTUDIANTES!B1332</f>
        <v>0</v>
      </c>
      <c r="C1332" s="33">
        <f>ESTUDIANTES!C1332</f>
        <v>0</v>
      </c>
      <c r="D1332" s="99">
        <f>ESTUDIANTES!D1332</f>
        <v>0</v>
      </c>
      <c r="E1332" s="99"/>
      <c r="F1332" s="99"/>
      <c r="G1332" s="99"/>
      <c r="H1332" s="34">
        <f>ESTUDIANTES!E1332</f>
        <v>0</v>
      </c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  <c r="FS1332" s="6"/>
      <c r="FT1332" s="6"/>
      <c r="FU1332" s="6"/>
      <c r="FV1332" s="6"/>
      <c r="FW1332" s="6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  <c r="GP1332" s="6"/>
      <c r="GQ1332" s="6"/>
      <c r="GR1332" s="6"/>
      <c r="GS1332" s="6"/>
      <c r="GT1332" s="6"/>
      <c r="GU1332" s="6"/>
      <c r="GV1332" s="6"/>
      <c r="GW1332" s="6"/>
      <c r="GX1332" s="6"/>
      <c r="GY1332" s="6"/>
      <c r="GZ1332" s="6"/>
      <c r="HA1332" s="6"/>
      <c r="HB1332" s="6"/>
      <c r="HC1332" s="6"/>
      <c r="HD1332" s="6"/>
      <c r="HE1332" s="6"/>
      <c r="HF1332" s="6"/>
      <c r="HG1332" s="6"/>
      <c r="HH1332" s="6"/>
      <c r="HI1332" s="6"/>
      <c r="HJ1332" s="6"/>
      <c r="HK1332" s="6"/>
      <c r="HL1332" s="6"/>
      <c r="HM1332" s="6"/>
      <c r="HN1332" s="6"/>
      <c r="HO1332" s="6"/>
      <c r="HP1332" s="6"/>
      <c r="HQ1332" s="6"/>
      <c r="HR1332" s="6"/>
      <c r="HS1332" s="6"/>
      <c r="HT1332" s="6"/>
      <c r="HU1332" s="6"/>
      <c r="HV1332" s="6"/>
      <c r="HW1332" s="6"/>
      <c r="HX1332" s="6"/>
      <c r="HY1332" s="6"/>
      <c r="HZ1332" s="6"/>
      <c r="IA1332" s="6"/>
      <c r="IB1332" s="6"/>
      <c r="IC1332" s="6"/>
      <c r="ID1332" s="6"/>
      <c r="IE1332" s="6"/>
      <c r="IF1332" s="6"/>
      <c r="IG1332" s="6"/>
      <c r="IH1332" s="6"/>
      <c r="II1332" s="6"/>
      <c r="IJ1332" s="6"/>
      <c r="IK1332" s="6"/>
      <c r="IL1332" s="6"/>
      <c r="IM1332" s="6"/>
      <c r="IN1332" s="6"/>
      <c r="IO1332" s="6"/>
      <c r="IP1332" s="6"/>
      <c r="IQ1332" s="6"/>
      <c r="IR1332" s="6"/>
      <c r="IS1332" s="6"/>
      <c r="IT1332" s="6"/>
      <c r="IU1332" s="6"/>
      <c r="IV1332" s="6"/>
      <c r="IW1332" s="6"/>
      <c r="IX1332" s="6"/>
      <c r="IY1332" s="6"/>
      <c r="IZ1332" s="6"/>
    </row>
    <row r="1333" spans="1:260" s="5" customFormat="1" x14ac:dyDescent="0.35">
      <c r="A1333" s="32">
        <v>1329</v>
      </c>
      <c r="B1333" s="33">
        <f>ESTUDIANTES!B1333</f>
        <v>0</v>
      </c>
      <c r="C1333" s="33">
        <f>ESTUDIANTES!C1333</f>
        <v>0</v>
      </c>
      <c r="D1333" s="99">
        <f>ESTUDIANTES!D1333</f>
        <v>0</v>
      </c>
      <c r="E1333" s="99"/>
      <c r="F1333" s="99"/>
      <c r="G1333" s="99"/>
      <c r="H1333" s="34">
        <f>ESTUDIANTES!E1333</f>
        <v>0</v>
      </c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  <c r="FS1333" s="6"/>
      <c r="FT1333" s="6"/>
      <c r="FU1333" s="6"/>
      <c r="FV1333" s="6"/>
      <c r="FW1333" s="6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  <c r="GP1333" s="6"/>
      <c r="GQ1333" s="6"/>
      <c r="GR1333" s="6"/>
      <c r="GS1333" s="6"/>
      <c r="GT1333" s="6"/>
      <c r="GU1333" s="6"/>
      <c r="GV1333" s="6"/>
      <c r="GW1333" s="6"/>
      <c r="GX1333" s="6"/>
      <c r="GY1333" s="6"/>
      <c r="GZ1333" s="6"/>
      <c r="HA1333" s="6"/>
      <c r="HB1333" s="6"/>
      <c r="HC1333" s="6"/>
      <c r="HD1333" s="6"/>
      <c r="HE1333" s="6"/>
      <c r="HF1333" s="6"/>
      <c r="HG1333" s="6"/>
      <c r="HH1333" s="6"/>
      <c r="HI1333" s="6"/>
      <c r="HJ1333" s="6"/>
      <c r="HK1333" s="6"/>
      <c r="HL1333" s="6"/>
      <c r="HM1333" s="6"/>
      <c r="HN1333" s="6"/>
      <c r="HO1333" s="6"/>
      <c r="HP1333" s="6"/>
      <c r="HQ1333" s="6"/>
      <c r="HR1333" s="6"/>
      <c r="HS1333" s="6"/>
      <c r="HT1333" s="6"/>
      <c r="HU1333" s="6"/>
      <c r="HV1333" s="6"/>
      <c r="HW1333" s="6"/>
      <c r="HX1333" s="6"/>
      <c r="HY1333" s="6"/>
      <c r="HZ1333" s="6"/>
      <c r="IA1333" s="6"/>
      <c r="IB1333" s="6"/>
      <c r="IC1333" s="6"/>
      <c r="ID1333" s="6"/>
      <c r="IE1333" s="6"/>
      <c r="IF1333" s="6"/>
      <c r="IG1333" s="6"/>
      <c r="IH1333" s="6"/>
      <c r="II1333" s="6"/>
      <c r="IJ1333" s="6"/>
      <c r="IK1333" s="6"/>
      <c r="IL1333" s="6"/>
      <c r="IM1333" s="6"/>
      <c r="IN1333" s="6"/>
      <c r="IO1333" s="6"/>
      <c r="IP1333" s="6"/>
      <c r="IQ1333" s="6"/>
      <c r="IR1333" s="6"/>
      <c r="IS1333" s="6"/>
      <c r="IT1333" s="6"/>
      <c r="IU1333" s="6"/>
      <c r="IV1333" s="6"/>
      <c r="IW1333" s="6"/>
      <c r="IX1333" s="6"/>
      <c r="IY1333" s="6"/>
      <c r="IZ1333" s="6"/>
    </row>
    <row r="1334" spans="1:260" s="5" customFormat="1" x14ac:dyDescent="0.35">
      <c r="A1334" s="32">
        <v>1330</v>
      </c>
      <c r="B1334" s="33">
        <f>ESTUDIANTES!B1334</f>
        <v>0</v>
      </c>
      <c r="C1334" s="33">
        <f>ESTUDIANTES!C1334</f>
        <v>0</v>
      </c>
      <c r="D1334" s="99">
        <f>ESTUDIANTES!D1334</f>
        <v>0</v>
      </c>
      <c r="E1334" s="99"/>
      <c r="F1334" s="99"/>
      <c r="G1334" s="99"/>
      <c r="H1334" s="34">
        <f>ESTUDIANTES!E1334</f>
        <v>0</v>
      </c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  <c r="FS1334" s="6"/>
      <c r="FT1334" s="6"/>
      <c r="FU1334" s="6"/>
      <c r="FV1334" s="6"/>
      <c r="FW1334" s="6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  <c r="GP1334" s="6"/>
      <c r="GQ1334" s="6"/>
      <c r="GR1334" s="6"/>
      <c r="GS1334" s="6"/>
      <c r="GT1334" s="6"/>
      <c r="GU1334" s="6"/>
      <c r="GV1334" s="6"/>
      <c r="GW1334" s="6"/>
      <c r="GX1334" s="6"/>
      <c r="GY1334" s="6"/>
      <c r="GZ1334" s="6"/>
      <c r="HA1334" s="6"/>
      <c r="HB1334" s="6"/>
      <c r="HC1334" s="6"/>
      <c r="HD1334" s="6"/>
      <c r="HE1334" s="6"/>
      <c r="HF1334" s="6"/>
      <c r="HG1334" s="6"/>
      <c r="HH1334" s="6"/>
      <c r="HI1334" s="6"/>
      <c r="HJ1334" s="6"/>
      <c r="HK1334" s="6"/>
      <c r="HL1334" s="6"/>
      <c r="HM1334" s="6"/>
      <c r="HN1334" s="6"/>
      <c r="HO1334" s="6"/>
      <c r="HP1334" s="6"/>
      <c r="HQ1334" s="6"/>
      <c r="HR1334" s="6"/>
      <c r="HS1334" s="6"/>
      <c r="HT1334" s="6"/>
      <c r="HU1334" s="6"/>
      <c r="HV1334" s="6"/>
      <c r="HW1334" s="6"/>
      <c r="HX1334" s="6"/>
      <c r="HY1334" s="6"/>
      <c r="HZ1334" s="6"/>
      <c r="IA1334" s="6"/>
      <c r="IB1334" s="6"/>
      <c r="IC1334" s="6"/>
      <c r="ID1334" s="6"/>
      <c r="IE1334" s="6"/>
      <c r="IF1334" s="6"/>
      <c r="IG1334" s="6"/>
      <c r="IH1334" s="6"/>
      <c r="II1334" s="6"/>
      <c r="IJ1334" s="6"/>
      <c r="IK1334" s="6"/>
      <c r="IL1334" s="6"/>
      <c r="IM1334" s="6"/>
      <c r="IN1334" s="6"/>
      <c r="IO1334" s="6"/>
      <c r="IP1334" s="6"/>
      <c r="IQ1334" s="6"/>
      <c r="IR1334" s="6"/>
      <c r="IS1334" s="6"/>
      <c r="IT1334" s="6"/>
      <c r="IU1334" s="6"/>
      <c r="IV1334" s="6"/>
      <c r="IW1334" s="6"/>
      <c r="IX1334" s="6"/>
      <c r="IY1334" s="6"/>
      <c r="IZ1334" s="6"/>
    </row>
    <row r="1335" spans="1:260" s="5" customFormat="1" x14ac:dyDescent="0.35">
      <c r="A1335" s="32">
        <v>1331</v>
      </c>
      <c r="B1335" s="33">
        <f>ESTUDIANTES!B1335</f>
        <v>0</v>
      </c>
      <c r="C1335" s="33">
        <f>ESTUDIANTES!C1335</f>
        <v>0</v>
      </c>
      <c r="D1335" s="99">
        <f>ESTUDIANTES!D1335</f>
        <v>0</v>
      </c>
      <c r="E1335" s="99"/>
      <c r="F1335" s="99"/>
      <c r="G1335" s="99"/>
      <c r="H1335" s="34">
        <f>ESTUDIANTES!E1335</f>
        <v>0</v>
      </c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  <c r="FS1335" s="6"/>
      <c r="FT1335" s="6"/>
      <c r="FU1335" s="6"/>
      <c r="FV1335" s="6"/>
      <c r="FW1335" s="6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  <c r="GP1335" s="6"/>
      <c r="GQ1335" s="6"/>
      <c r="GR1335" s="6"/>
      <c r="GS1335" s="6"/>
      <c r="GT1335" s="6"/>
      <c r="GU1335" s="6"/>
      <c r="GV1335" s="6"/>
      <c r="GW1335" s="6"/>
      <c r="GX1335" s="6"/>
      <c r="GY1335" s="6"/>
      <c r="GZ1335" s="6"/>
      <c r="HA1335" s="6"/>
      <c r="HB1335" s="6"/>
      <c r="HC1335" s="6"/>
      <c r="HD1335" s="6"/>
      <c r="HE1335" s="6"/>
      <c r="HF1335" s="6"/>
      <c r="HG1335" s="6"/>
      <c r="HH1335" s="6"/>
      <c r="HI1335" s="6"/>
      <c r="HJ1335" s="6"/>
      <c r="HK1335" s="6"/>
      <c r="HL1335" s="6"/>
      <c r="HM1335" s="6"/>
      <c r="HN1335" s="6"/>
      <c r="HO1335" s="6"/>
      <c r="HP1335" s="6"/>
      <c r="HQ1335" s="6"/>
      <c r="HR1335" s="6"/>
      <c r="HS1335" s="6"/>
      <c r="HT1335" s="6"/>
      <c r="HU1335" s="6"/>
      <c r="HV1335" s="6"/>
      <c r="HW1335" s="6"/>
      <c r="HX1335" s="6"/>
      <c r="HY1335" s="6"/>
      <c r="HZ1335" s="6"/>
      <c r="IA1335" s="6"/>
      <c r="IB1335" s="6"/>
      <c r="IC1335" s="6"/>
      <c r="ID1335" s="6"/>
      <c r="IE1335" s="6"/>
      <c r="IF1335" s="6"/>
      <c r="IG1335" s="6"/>
      <c r="IH1335" s="6"/>
      <c r="II1335" s="6"/>
      <c r="IJ1335" s="6"/>
      <c r="IK1335" s="6"/>
      <c r="IL1335" s="6"/>
      <c r="IM1335" s="6"/>
      <c r="IN1335" s="6"/>
      <c r="IO1335" s="6"/>
      <c r="IP1335" s="6"/>
      <c r="IQ1335" s="6"/>
      <c r="IR1335" s="6"/>
      <c r="IS1335" s="6"/>
      <c r="IT1335" s="6"/>
      <c r="IU1335" s="6"/>
      <c r="IV1335" s="6"/>
      <c r="IW1335" s="6"/>
      <c r="IX1335" s="6"/>
      <c r="IY1335" s="6"/>
      <c r="IZ1335" s="6"/>
    </row>
    <row r="1336" spans="1:260" s="5" customFormat="1" x14ac:dyDescent="0.35">
      <c r="A1336" s="32">
        <v>1332</v>
      </c>
      <c r="B1336" s="33">
        <f>ESTUDIANTES!B1336</f>
        <v>0</v>
      </c>
      <c r="C1336" s="33">
        <f>ESTUDIANTES!C1336</f>
        <v>0</v>
      </c>
      <c r="D1336" s="99">
        <f>ESTUDIANTES!D1336</f>
        <v>0</v>
      </c>
      <c r="E1336" s="99"/>
      <c r="F1336" s="99"/>
      <c r="G1336" s="99"/>
      <c r="H1336" s="34">
        <f>ESTUDIANTES!E1336</f>
        <v>0</v>
      </c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  <c r="FS1336" s="6"/>
      <c r="FT1336" s="6"/>
      <c r="FU1336" s="6"/>
      <c r="FV1336" s="6"/>
      <c r="FW1336" s="6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  <c r="GP1336" s="6"/>
      <c r="GQ1336" s="6"/>
      <c r="GR1336" s="6"/>
      <c r="GS1336" s="6"/>
      <c r="GT1336" s="6"/>
      <c r="GU1336" s="6"/>
      <c r="GV1336" s="6"/>
      <c r="GW1336" s="6"/>
      <c r="GX1336" s="6"/>
      <c r="GY1336" s="6"/>
      <c r="GZ1336" s="6"/>
      <c r="HA1336" s="6"/>
      <c r="HB1336" s="6"/>
      <c r="HC1336" s="6"/>
      <c r="HD1336" s="6"/>
      <c r="HE1336" s="6"/>
      <c r="HF1336" s="6"/>
      <c r="HG1336" s="6"/>
      <c r="HH1336" s="6"/>
      <c r="HI1336" s="6"/>
      <c r="HJ1336" s="6"/>
      <c r="HK1336" s="6"/>
      <c r="HL1336" s="6"/>
      <c r="HM1336" s="6"/>
      <c r="HN1336" s="6"/>
      <c r="HO1336" s="6"/>
      <c r="HP1336" s="6"/>
      <c r="HQ1336" s="6"/>
      <c r="HR1336" s="6"/>
      <c r="HS1336" s="6"/>
      <c r="HT1336" s="6"/>
      <c r="HU1336" s="6"/>
      <c r="HV1336" s="6"/>
      <c r="HW1336" s="6"/>
      <c r="HX1336" s="6"/>
      <c r="HY1336" s="6"/>
      <c r="HZ1336" s="6"/>
      <c r="IA1336" s="6"/>
      <c r="IB1336" s="6"/>
      <c r="IC1336" s="6"/>
      <c r="ID1336" s="6"/>
      <c r="IE1336" s="6"/>
      <c r="IF1336" s="6"/>
      <c r="IG1336" s="6"/>
      <c r="IH1336" s="6"/>
      <c r="II1336" s="6"/>
      <c r="IJ1336" s="6"/>
      <c r="IK1336" s="6"/>
      <c r="IL1336" s="6"/>
      <c r="IM1336" s="6"/>
      <c r="IN1336" s="6"/>
      <c r="IO1336" s="6"/>
      <c r="IP1336" s="6"/>
      <c r="IQ1336" s="6"/>
      <c r="IR1336" s="6"/>
      <c r="IS1336" s="6"/>
      <c r="IT1336" s="6"/>
      <c r="IU1336" s="6"/>
      <c r="IV1336" s="6"/>
      <c r="IW1336" s="6"/>
      <c r="IX1336" s="6"/>
      <c r="IY1336" s="6"/>
      <c r="IZ1336" s="6"/>
    </row>
    <row r="1337" spans="1:260" s="5" customFormat="1" x14ac:dyDescent="0.35">
      <c r="A1337" s="32">
        <v>1333</v>
      </c>
      <c r="B1337" s="33">
        <f>ESTUDIANTES!B1337</f>
        <v>0</v>
      </c>
      <c r="C1337" s="33">
        <f>ESTUDIANTES!C1337</f>
        <v>0</v>
      </c>
      <c r="D1337" s="99">
        <f>ESTUDIANTES!D1337</f>
        <v>0</v>
      </c>
      <c r="E1337" s="99"/>
      <c r="F1337" s="99"/>
      <c r="G1337" s="99"/>
      <c r="H1337" s="34">
        <f>ESTUDIANTES!E1337</f>
        <v>0</v>
      </c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  <c r="GW1337" s="6"/>
      <c r="GX1337" s="6"/>
      <c r="GY1337" s="6"/>
      <c r="GZ1337" s="6"/>
      <c r="HA1337" s="6"/>
      <c r="HB1337" s="6"/>
      <c r="HC1337" s="6"/>
      <c r="HD1337" s="6"/>
      <c r="HE1337" s="6"/>
      <c r="HF1337" s="6"/>
      <c r="HG1337" s="6"/>
      <c r="HH1337" s="6"/>
      <c r="HI1337" s="6"/>
      <c r="HJ1337" s="6"/>
      <c r="HK1337" s="6"/>
      <c r="HL1337" s="6"/>
      <c r="HM1337" s="6"/>
      <c r="HN1337" s="6"/>
      <c r="HO1337" s="6"/>
      <c r="HP1337" s="6"/>
      <c r="HQ1337" s="6"/>
      <c r="HR1337" s="6"/>
      <c r="HS1337" s="6"/>
      <c r="HT1337" s="6"/>
      <c r="HU1337" s="6"/>
      <c r="HV1337" s="6"/>
      <c r="HW1337" s="6"/>
      <c r="HX1337" s="6"/>
      <c r="HY1337" s="6"/>
      <c r="HZ1337" s="6"/>
      <c r="IA1337" s="6"/>
      <c r="IB1337" s="6"/>
      <c r="IC1337" s="6"/>
      <c r="ID1337" s="6"/>
      <c r="IE1337" s="6"/>
      <c r="IF1337" s="6"/>
      <c r="IG1337" s="6"/>
      <c r="IH1337" s="6"/>
      <c r="II1337" s="6"/>
      <c r="IJ1337" s="6"/>
      <c r="IK1337" s="6"/>
      <c r="IL1337" s="6"/>
      <c r="IM1337" s="6"/>
      <c r="IN1337" s="6"/>
      <c r="IO1337" s="6"/>
      <c r="IP1337" s="6"/>
      <c r="IQ1337" s="6"/>
      <c r="IR1337" s="6"/>
      <c r="IS1337" s="6"/>
      <c r="IT1337" s="6"/>
      <c r="IU1337" s="6"/>
      <c r="IV1337" s="6"/>
      <c r="IW1337" s="6"/>
      <c r="IX1337" s="6"/>
      <c r="IY1337" s="6"/>
      <c r="IZ1337" s="6"/>
    </row>
    <row r="1338" spans="1:260" s="5" customFormat="1" x14ac:dyDescent="0.35">
      <c r="A1338" s="32">
        <v>1334</v>
      </c>
      <c r="B1338" s="33">
        <f>ESTUDIANTES!B1338</f>
        <v>0</v>
      </c>
      <c r="C1338" s="33">
        <f>ESTUDIANTES!C1338</f>
        <v>0</v>
      </c>
      <c r="D1338" s="99">
        <f>ESTUDIANTES!D1338</f>
        <v>0</v>
      </c>
      <c r="E1338" s="99"/>
      <c r="F1338" s="99"/>
      <c r="G1338" s="99"/>
      <c r="H1338" s="34">
        <f>ESTUDIANTES!E1338</f>
        <v>0</v>
      </c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  <c r="GP1338" s="6"/>
      <c r="GQ1338" s="6"/>
      <c r="GR1338" s="6"/>
      <c r="GS1338" s="6"/>
      <c r="GT1338" s="6"/>
      <c r="GU1338" s="6"/>
      <c r="GV1338" s="6"/>
      <c r="GW1338" s="6"/>
      <c r="GX1338" s="6"/>
      <c r="GY1338" s="6"/>
      <c r="GZ1338" s="6"/>
      <c r="HA1338" s="6"/>
      <c r="HB1338" s="6"/>
      <c r="HC1338" s="6"/>
      <c r="HD1338" s="6"/>
      <c r="HE1338" s="6"/>
      <c r="HF1338" s="6"/>
      <c r="HG1338" s="6"/>
      <c r="HH1338" s="6"/>
      <c r="HI1338" s="6"/>
      <c r="HJ1338" s="6"/>
      <c r="HK1338" s="6"/>
      <c r="HL1338" s="6"/>
      <c r="HM1338" s="6"/>
      <c r="HN1338" s="6"/>
      <c r="HO1338" s="6"/>
      <c r="HP1338" s="6"/>
      <c r="HQ1338" s="6"/>
      <c r="HR1338" s="6"/>
      <c r="HS1338" s="6"/>
      <c r="HT1338" s="6"/>
      <c r="HU1338" s="6"/>
      <c r="HV1338" s="6"/>
      <c r="HW1338" s="6"/>
      <c r="HX1338" s="6"/>
      <c r="HY1338" s="6"/>
      <c r="HZ1338" s="6"/>
      <c r="IA1338" s="6"/>
      <c r="IB1338" s="6"/>
      <c r="IC1338" s="6"/>
      <c r="ID1338" s="6"/>
      <c r="IE1338" s="6"/>
      <c r="IF1338" s="6"/>
      <c r="IG1338" s="6"/>
      <c r="IH1338" s="6"/>
      <c r="II1338" s="6"/>
      <c r="IJ1338" s="6"/>
      <c r="IK1338" s="6"/>
      <c r="IL1338" s="6"/>
      <c r="IM1338" s="6"/>
      <c r="IN1338" s="6"/>
      <c r="IO1338" s="6"/>
      <c r="IP1338" s="6"/>
      <c r="IQ1338" s="6"/>
      <c r="IR1338" s="6"/>
      <c r="IS1338" s="6"/>
      <c r="IT1338" s="6"/>
      <c r="IU1338" s="6"/>
      <c r="IV1338" s="6"/>
      <c r="IW1338" s="6"/>
      <c r="IX1338" s="6"/>
      <c r="IY1338" s="6"/>
      <c r="IZ1338" s="6"/>
    </row>
    <row r="1339" spans="1:260" s="5" customFormat="1" x14ac:dyDescent="0.35">
      <c r="A1339" s="32">
        <v>1335</v>
      </c>
      <c r="B1339" s="33">
        <f>ESTUDIANTES!B1339</f>
        <v>0</v>
      </c>
      <c r="C1339" s="33">
        <f>ESTUDIANTES!C1339</f>
        <v>0</v>
      </c>
      <c r="D1339" s="99">
        <f>ESTUDIANTES!D1339</f>
        <v>0</v>
      </c>
      <c r="E1339" s="99"/>
      <c r="F1339" s="99"/>
      <c r="G1339" s="99"/>
      <c r="H1339" s="34">
        <f>ESTUDIANTES!E1339</f>
        <v>0</v>
      </c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  <c r="GP1339" s="6"/>
      <c r="GQ1339" s="6"/>
      <c r="GR1339" s="6"/>
      <c r="GS1339" s="6"/>
      <c r="GT1339" s="6"/>
      <c r="GU1339" s="6"/>
      <c r="GV1339" s="6"/>
      <c r="GW1339" s="6"/>
      <c r="GX1339" s="6"/>
      <c r="GY1339" s="6"/>
      <c r="GZ1339" s="6"/>
      <c r="HA1339" s="6"/>
      <c r="HB1339" s="6"/>
      <c r="HC1339" s="6"/>
      <c r="HD1339" s="6"/>
      <c r="HE1339" s="6"/>
      <c r="HF1339" s="6"/>
      <c r="HG1339" s="6"/>
      <c r="HH1339" s="6"/>
      <c r="HI1339" s="6"/>
      <c r="HJ1339" s="6"/>
      <c r="HK1339" s="6"/>
      <c r="HL1339" s="6"/>
      <c r="HM1339" s="6"/>
      <c r="HN1339" s="6"/>
      <c r="HO1339" s="6"/>
      <c r="HP1339" s="6"/>
      <c r="HQ1339" s="6"/>
      <c r="HR1339" s="6"/>
      <c r="HS1339" s="6"/>
      <c r="HT1339" s="6"/>
      <c r="HU1339" s="6"/>
      <c r="HV1339" s="6"/>
      <c r="HW1339" s="6"/>
      <c r="HX1339" s="6"/>
      <c r="HY1339" s="6"/>
      <c r="HZ1339" s="6"/>
      <c r="IA1339" s="6"/>
      <c r="IB1339" s="6"/>
      <c r="IC1339" s="6"/>
      <c r="ID1339" s="6"/>
      <c r="IE1339" s="6"/>
      <c r="IF1339" s="6"/>
      <c r="IG1339" s="6"/>
      <c r="IH1339" s="6"/>
      <c r="II1339" s="6"/>
      <c r="IJ1339" s="6"/>
      <c r="IK1339" s="6"/>
      <c r="IL1339" s="6"/>
      <c r="IM1339" s="6"/>
      <c r="IN1339" s="6"/>
      <c r="IO1339" s="6"/>
      <c r="IP1339" s="6"/>
      <c r="IQ1339" s="6"/>
      <c r="IR1339" s="6"/>
      <c r="IS1339" s="6"/>
      <c r="IT1339" s="6"/>
      <c r="IU1339" s="6"/>
      <c r="IV1339" s="6"/>
      <c r="IW1339" s="6"/>
      <c r="IX1339" s="6"/>
      <c r="IY1339" s="6"/>
      <c r="IZ1339" s="6"/>
    </row>
    <row r="1340" spans="1:260" s="5" customFormat="1" x14ac:dyDescent="0.35">
      <c r="A1340" s="32">
        <v>1336</v>
      </c>
      <c r="B1340" s="33">
        <f>ESTUDIANTES!B1340</f>
        <v>0</v>
      </c>
      <c r="C1340" s="33">
        <f>ESTUDIANTES!C1340</f>
        <v>0</v>
      </c>
      <c r="D1340" s="99">
        <f>ESTUDIANTES!D1340</f>
        <v>0</v>
      </c>
      <c r="E1340" s="99"/>
      <c r="F1340" s="99"/>
      <c r="G1340" s="99"/>
      <c r="H1340" s="34">
        <f>ESTUDIANTES!E1340</f>
        <v>0</v>
      </c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  <c r="GP1340" s="6"/>
      <c r="GQ1340" s="6"/>
      <c r="GR1340" s="6"/>
      <c r="GS1340" s="6"/>
      <c r="GT1340" s="6"/>
      <c r="GU1340" s="6"/>
      <c r="GV1340" s="6"/>
      <c r="GW1340" s="6"/>
      <c r="GX1340" s="6"/>
      <c r="GY1340" s="6"/>
      <c r="GZ1340" s="6"/>
      <c r="HA1340" s="6"/>
      <c r="HB1340" s="6"/>
      <c r="HC1340" s="6"/>
      <c r="HD1340" s="6"/>
      <c r="HE1340" s="6"/>
      <c r="HF1340" s="6"/>
      <c r="HG1340" s="6"/>
      <c r="HH1340" s="6"/>
      <c r="HI1340" s="6"/>
      <c r="HJ1340" s="6"/>
      <c r="HK1340" s="6"/>
      <c r="HL1340" s="6"/>
      <c r="HM1340" s="6"/>
      <c r="HN1340" s="6"/>
      <c r="HO1340" s="6"/>
      <c r="HP1340" s="6"/>
      <c r="HQ1340" s="6"/>
      <c r="HR1340" s="6"/>
      <c r="HS1340" s="6"/>
      <c r="HT1340" s="6"/>
      <c r="HU1340" s="6"/>
      <c r="HV1340" s="6"/>
      <c r="HW1340" s="6"/>
      <c r="HX1340" s="6"/>
      <c r="HY1340" s="6"/>
      <c r="HZ1340" s="6"/>
      <c r="IA1340" s="6"/>
      <c r="IB1340" s="6"/>
      <c r="IC1340" s="6"/>
      <c r="ID1340" s="6"/>
      <c r="IE1340" s="6"/>
      <c r="IF1340" s="6"/>
      <c r="IG1340" s="6"/>
      <c r="IH1340" s="6"/>
      <c r="II1340" s="6"/>
      <c r="IJ1340" s="6"/>
      <c r="IK1340" s="6"/>
      <c r="IL1340" s="6"/>
      <c r="IM1340" s="6"/>
      <c r="IN1340" s="6"/>
      <c r="IO1340" s="6"/>
      <c r="IP1340" s="6"/>
      <c r="IQ1340" s="6"/>
      <c r="IR1340" s="6"/>
      <c r="IS1340" s="6"/>
      <c r="IT1340" s="6"/>
      <c r="IU1340" s="6"/>
      <c r="IV1340" s="6"/>
      <c r="IW1340" s="6"/>
      <c r="IX1340" s="6"/>
      <c r="IY1340" s="6"/>
      <c r="IZ1340" s="6"/>
    </row>
    <row r="1341" spans="1:260" s="5" customFormat="1" x14ac:dyDescent="0.35">
      <c r="A1341" s="32">
        <v>1337</v>
      </c>
      <c r="B1341" s="33">
        <f>ESTUDIANTES!B1341</f>
        <v>0</v>
      </c>
      <c r="C1341" s="33">
        <f>ESTUDIANTES!C1341</f>
        <v>0</v>
      </c>
      <c r="D1341" s="99">
        <f>ESTUDIANTES!D1341</f>
        <v>0</v>
      </c>
      <c r="E1341" s="99"/>
      <c r="F1341" s="99"/>
      <c r="G1341" s="99"/>
      <c r="H1341" s="34">
        <f>ESTUDIANTES!E1341</f>
        <v>0</v>
      </c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  <c r="GP1341" s="6"/>
      <c r="GQ1341" s="6"/>
      <c r="GR1341" s="6"/>
      <c r="GS1341" s="6"/>
      <c r="GT1341" s="6"/>
      <c r="GU1341" s="6"/>
      <c r="GV1341" s="6"/>
      <c r="GW1341" s="6"/>
      <c r="GX1341" s="6"/>
      <c r="GY1341" s="6"/>
      <c r="GZ1341" s="6"/>
      <c r="HA1341" s="6"/>
      <c r="HB1341" s="6"/>
      <c r="HC1341" s="6"/>
      <c r="HD1341" s="6"/>
      <c r="HE1341" s="6"/>
      <c r="HF1341" s="6"/>
      <c r="HG1341" s="6"/>
      <c r="HH1341" s="6"/>
      <c r="HI1341" s="6"/>
      <c r="HJ1341" s="6"/>
      <c r="HK1341" s="6"/>
      <c r="HL1341" s="6"/>
      <c r="HM1341" s="6"/>
      <c r="HN1341" s="6"/>
      <c r="HO1341" s="6"/>
      <c r="HP1341" s="6"/>
      <c r="HQ1341" s="6"/>
      <c r="HR1341" s="6"/>
      <c r="HS1341" s="6"/>
      <c r="HT1341" s="6"/>
      <c r="HU1341" s="6"/>
      <c r="HV1341" s="6"/>
      <c r="HW1341" s="6"/>
      <c r="HX1341" s="6"/>
      <c r="HY1341" s="6"/>
      <c r="HZ1341" s="6"/>
      <c r="IA1341" s="6"/>
      <c r="IB1341" s="6"/>
      <c r="IC1341" s="6"/>
      <c r="ID1341" s="6"/>
      <c r="IE1341" s="6"/>
      <c r="IF1341" s="6"/>
      <c r="IG1341" s="6"/>
      <c r="IH1341" s="6"/>
      <c r="II1341" s="6"/>
      <c r="IJ1341" s="6"/>
      <c r="IK1341" s="6"/>
      <c r="IL1341" s="6"/>
      <c r="IM1341" s="6"/>
      <c r="IN1341" s="6"/>
      <c r="IO1341" s="6"/>
      <c r="IP1341" s="6"/>
      <c r="IQ1341" s="6"/>
      <c r="IR1341" s="6"/>
      <c r="IS1341" s="6"/>
      <c r="IT1341" s="6"/>
      <c r="IU1341" s="6"/>
      <c r="IV1341" s="6"/>
      <c r="IW1341" s="6"/>
      <c r="IX1341" s="6"/>
      <c r="IY1341" s="6"/>
      <c r="IZ1341" s="6"/>
    </row>
    <row r="1342" spans="1:260" s="5" customFormat="1" x14ac:dyDescent="0.35">
      <c r="A1342" s="32">
        <v>1338</v>
      </c>
      <c r="B1342" s="33">
        <f>ESTUDIANTES!B1342</f>
        <v>0</v>
      </c>
      <c r="C1342" s="33">
        <f>ESTUDIANTES!C1342</f>
        <v>0</v>
      </c>
      <c r="D1342" s="99">
        <f>ESTUDIANTES!D1342</f>
        <v>0</v>
      </c>
      <c r="E1342" s="99"/>
      <c r="F1342" s="99"/>
      <c r="G1342" s="99"/>
      <c r="H1342" s="34">
        <f>ESTUDIANTES!E1342</f>
        <v>0</v>
      </c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  <c r="GP1342" s="6"/>
      <c r="GQ1342" s="6"/>
      <c r="GR1342" s="6"/>
      <c r="GS1342" s="6"/>
      <c r="GT1342" s="6"/>
      <c r="GU1342" s="6"/>
      <c r="GV1342" s="6"/>
      <c r="GW1342" s="6"/>
      <c r="GX1342" s="6"/>
      <c r="GY1342" s="6"/>
      <c r="GZ1342" s="6"/>
      <c r="HA1342" s="6"/>
      <c r="HB1342" s="6"/>
      <c r="HC1342" s="6"/>
      <c r="HD1342" s="6"/>
      <c r="HE1342" s="6"/>
      <c r="HF1342" s="6"/>
      <c r="HG1342" s="6"/>
      <c r="HH1342" s="6"/>
      <c r="HI1342" s="6"/>
      <c r="HJ1342" s="6"/>
      <c r="HK1342" s="6"/>
      <c r="HL1342" s="6"/>
      <c r="HM1342" s="6"/>
      <c r="HN1342" s="6"/>
      <c r="HO1342" s="6"/>
      <c r="HP1342" s="6"/>
      <c r="HQ1342" s="6"/>
      <c r="HR1342" s="6"/>
      <c r="HS1342" s="6"/>
      <c r="HT1342" s="6"/>
      <c r="HU1342" s="6"/>
      <c r="HV1342" s="6"/>
      <c r="HW1342" s="6"/>
      <c r="HX1342" s="6"/>
      <c r="HY1342" s="6"/>
      <c r="HZ1342" s="6"/>
      <c r="IA1342" s="6"/>
      <c r="IB1342" s="6"/>
      <c r="IC1342" s="6"/>
      <c r="ID1342" s="6"/>
      <c r="IE1342" s="6"/>
      <c r="IF1342" s="6"/>
      <c r="IG1342" s="6"/>
      <c r="IH1342" s="6"/>
      <c r="II1342" s="6"/>
      <c r="IJ1342" s="6"/>
      <c r="IK1342" s="6"/>
      <c r="IL1342" s="6"/>
      <c r="IM1342" s="6"/>
      <c r="IN1342" s="6"/>
      <c r="IO1342" s="6"/>
      <c r="IP1342" s="6"/>
      <c r="IQ1342" s="6"/>
      <c r="IR1342" s="6"/>
      <c r="IS1342" s="6"/>
      <c r="IT1342" s="6"/>
      <c r="IU1342" s="6"/>
      <c r="IV1342" s="6"/>
      <c r="IW1342" s="6"/>
      <c r="IX1342" s="6"/>
      <c r="IY1342" s="6"/>
      <c r="IZ1342" s="6"/>
    </row>
    <row r="1343" spans="1:260" s="5" customFormat="1" x14ac:dyDescent="0.35">
      <c r="A1343" s="32">
        <v>1339</v>
      </c>
      <c r="B1343" s="33">
        <f>ESTUDIANTES!B1343</f>
        <v>0</v>
      </c>
      <c r="C1343" s="33">
        <f>ESTUDIANTES!C1343</f>
        <v>0</v>
      </c>
      <c r="D1343" s="99">
        <f>ESTUDIANTES!D1343</f>
        <v>0</v>
      </c>
      <c r="E1343" s="99"/>
      <c r="F1343" s="99"/>
      <c r="G1343" s="99"/>
      <c r="H1343" s="34">
        <f>ESTUDIANTES!E1343</f>
        <v>0</v>
      </c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  <c r="GP1343" s="6"/>
      <c r="GQ1343" s="6"/>
      <c r="GR1343" s="6"/>
      <c r="GS1343" s="6"/>
      <c r="GT1343" s="6"/>
      <c r="GU1343" s="6"/>
      <c r="GV1343" s="6"/>
      <c r="GW1343" s="6"/>
      <c r="GX1343" s="6"/>
      <c r="GY1343" s="6"/>
      <c r="GZ1343" s="6"/>
      <c r="HA1343" s="6"/>
      <c r="HB1343" s="6"/>
      <c r="HC1343" s="6"/>
      <c r="HD1343" s="6"/>
      <c r="HE1343" s="6"/>
      <c r="HF1343" s="6"/>
      <c r="HG1343" s="6"/>
      <c r="HH1343" s="6"/>
      <c r="HI1343" s="6"/>
      <c r="HJ1343" s="6"/>
      <c r="HK1343" s="6"/>
      <c r="HL1343" s="6"/>
      <c r="HM1343" s="6"/>
      <c r="HN1343" s="6"/>
      <c r="HO1343" s="6"/>
      <c r="HP1343" s="6"/>
      <c r="HQ1343" s="6"/>
      <c r="HR1343" s="6"/>
      <c r="HS1343" s="6"/>
      <c r="HT1343" s="6"/>
      <c r="HU1343" s="6"/>
      <c r="HV1343" s="6"/>
      <c r="HW1343" s="6"/>
      <c r="HX1343" s="6"/>
      <c r="HY1343" s="6"/>
      <c r="HZ1343" s="6"/>
      <c r="IA1343" s="6"/>
      <c r="IB1343" s="6"/>
      <c r="IC1343" s="6"/>
      <c r="ID1343" s="6"/>
      <c r="IE1343" s="6"/>
      <c r="IF1343" s="6"/>
      <c r="IG1343" s="6"/>
      <c r="IH1343" s="6"/>
      <c r="II1343" s="6"/>
      <c r="IJ1343" s="6"/>
      <c r="IK1343" s="6"/>
      <c r="IL1343" s="6"/>
      <c r="IM1343" s="6"/>
      <c r="IN1343" s="6"/>
      <c r="IO1343" s="6"/>
      <c r="IP1343" s="6"/>
      <c r="IQ1343" s="6"/>
      <c r="IR1343" s="6"/>
      <c r="IS1343" s="6"/>
      <c r="IT1343" s="6"/>
      <c r="IU1343" s="6"/>
      <c r="IV1343" s="6"/>
      <c r="IW1343" s="6"/>
      <c r="IX1343" s="6"/>
      <c r="IY1343" s="6"/>
      <c r="IZ1343" s="6"/>
    </row>
    <row r="1344" spans="1:260" s="5" customFormat="1" x14ac:dyDescent="0.35">
      <c r="A1344" s="32">
        <v>1340</v>
      </c>
      <c r="B1344" s="33">
        <f>ESTUDIANTES!B1344</f>
        <v>0</v>
      </c>
      <c r="C1344" s="33">
        <f>ESTUDIANTES!C1344</f>
        <v>0</v>
      </c>
      <c r="D1344" s="99">
        <f>ESTUDIANTES!D1344</f>
        <v>0</v>
      </c>
      <c r="E1344" s="99"/>
      <c r="F1344" s="99"/>
      <c r="G1344" s="99"/>
      <c r="H1344" s="34">
        <f>ESTUDIANTES!E1344</f>
        <v>0</v>
      </c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  <c r="GP1344" s="6"/>
      <c r="GQ1344" s="6"/>
      <c r="GR1344" s="6"/>
      <c r="GS1344" s="6"/>
      <c r="GT1344" s="6"/>
      <c r="GU1344" s="6"/>
      <c r="GV1344" s="6"/>
      <c r="GW1344" s="6"/>
      <c r="GX1344" s="6"/>
      <c r="GY1344" s="6"/>
      <c r="GZ1344" s="6"/>
      <c r="HA1344" s="6"/>
      <c r="HB1344" s="6"/>
      <c r="HC1344" s="6"/>
      <c r="HD1344" s="6"/>
      <c r="HE1344" s="6"/>
      <c r="HF1344" s="6"/>
      <c r="HG1344" s="6"/>
      <c r="HH1344" s="6"/>
      <c r="HI1344" s="6"/>
      <c r="HJ1344" s="6"/>
      <c r="HK1344" s="6"/>
      <c r="HL1344" s="6"/>
      <c r="HM1344" s="6"/>
      <c r="HN1344" s="6"/>
      <c r="HO1344" s="6"/>
      <c r="HP1344" s="6"/>
      <c r="HQ1344" s="6"/>
      <c r="HR1344" s="6"/>
      <c r="HS1344" s="6"/>
      <c r="HT1344" s="6"/>
      <c r="HU1344" s="6"/>
      <c r="HV1344" s="6"/>
      <c r="HW1344" s="6"/>
      <c r="HX1344" s="6"/>
      <c r="HY1344" s="6"/>
      <c r="HZ1344" s="6"/>
      <c r="IA1344" s="6"/>
      <c r="IB1344" s="6"/>
      <c r="IC1344" s="6"/>
      <c r="ID1344" s="6"/>
      <c r="IE1344" s="6"/>
      <c r="IF1344" s="6"/>
      <c r="IG1344" s="6"/>
      <c r="IH1344" s="6"/>
      <c r="II1344" s="6"/>
      <c r="IJ1344" s="6"/>
      <c r="IK1344" s="6"/>
      <c r="IL1344" s="6"/>
      <c r="IM1344" s="6"/>
      <c r="IN1344" s="6"/>
      <c r="IO1344" s="6"/>
      <c r="IP1344" s="6"/>
      <c r="IQ1344" s="6"/>
      <c r="IR1344" s="6"/>
      <c r="IS1344" s="6"/>
      <c r="IT1344" s="6"/>
      <c r="IU1344" s="6"/>
      <c r="IV1344" s="6"/>
      <c r="IW1344" s="6"/>
      <c r="IX1344" s="6"/>
      <c r="IY1344" s="6"/>
      <c r="IZ1344" s="6"/>
    </row>
    <row r="1345" spans="1:260" s="5" customFormat="1" x14ac:dyDescent="0.35">
      <c r="A1345" s="32">
        <v>1341</v>
      </c>
      <c r="B1345" s="33">
        <f>ESTUDIANTES!B1345</f>
        <v>0</v>
      </c>
      <c r="C1345" s="33">
        <f>ESTUDIANTES!C1345</f>
        <v>0</v>
      </c>
      <c r="D1345" s="99">
        <f>ESTUDIANTES!D1345</f>
        <v>0</v>
      </c>
      <c r="E1345" s="99"/>
      <c r="F1345" s="99"/>
      <c r="G1345" s="99"/>
      <c r="H1345" s="34">
        <f>ESTUDIANTES!E1345</f>
        <v>0</v>
      </c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  <c r="GP1345" s="6"/>
      <c r="GQ1345" s="6"/>
      <c r="GR1345" s="6"/>
      <c r="GS1345" s="6"/>
      <c r="GT1345" s="6"/>
      <c r="GU1345" s="6"/>
      <c r="GV1345" s="6"/>
      <c r="GW1345" s="6"/>
      <c r="GX1345" s="6"/>
      <c r="GY1345" s="6"/>
      <c r="GZ1345" s="6"/>
      <c r="HA1345" s="6"/>
      <c r="HB1345" s="6"/>
      <c r="HC1345" s="6"/>
      <c r="HD1345" s="6"/>
      <c r="HE1345" s="6"/>
      <c r="HF1345" s="6"/>
      <c r="HG1345" s="6"/>
      <c r="HH1345" s="6"/>
      <c r="HI1345" s="6"/>
      <c r="HJ1345" s="6"/>
      <c r="HK1345" s="6"/>
      <c r="HL1345" s="6"/>
      <c r="HM1345" s="6"/>
      <c r="HN1345" s="6"/>
      <c r="HO1345" s="6"/>
      <c r="HP1345" s="6"/>
      <c r="HQ1345" s="6"/>
      <c r="HR1345" s="6"/>
      <c r="HS1345" s="6"/>
      <c r="HT1345" s="6"/>
      <c r="HU1345" s="6"/>
      <c r="HV1345" s="6"/>
      <c r="HW1345" s="6"/>
      <c r="HX1345" s="6"/>
      <c r="HY1345" s="6"/>
      <c r="HZ1345" s="6"/>
      <c r="IA1345" s="6"/>
      <c r="IB1345" s="6"/>
      <c r="IC1345" s="6"/>
      <c r="ID1345" s="6"/>
      <c r="IE1345" s="6"/>
      <c r="IF1345" s="6"/>
      <c r="IG1345" s="6"/>
      <c r="IH1345" s="6"/>
      <c r="II1345" s="6"/>
      <c r="IJ1345" s="6"/>
      <c r="IK1345" s="6"/>
      <c r="IL1345" s="6"/>
      <c r="IM1345" s="6"/>
      <c r="IN1345" s="6"/>
      <c r="IO1345" s="6"/>
      <c r="IP1345" s="6"/>
      <c r="IQ1345" s="6"/>
      <c r="IR1345" s="6"/>
      <c r="IS1345" s="6"/>
      <c r="IT1345" s="6"/>
      <c r="IU1345" s="6"/>
      <c r="IV1345" s="6"/>
      <c r="IW1345" s="6"/>
      <c r="IX1345" s="6"/>
      <c r="IY1345" s="6"/>
      <c r="IZ1345" s="6"/>
    </row>
    <row r="1346" spans="1:260" s="5" customFormat="1" x14ac:dyDescent="0.35">
      <c r="A1346" s="32">
        <v>1342</v>
      </c>
      <c r="B1346" s="33">
        <f>ESTUDIANTES!B1346</f>
        <v>0</v>
      </c>
      <c r="C1346" s="33">
        <f>ESTUDIANTES!C1346</f>
        <v>0</v>
      </c>
      <c r="D1346" s="99">
        <f>ESTUDIANTES!D1346</f>
        <v>0</v>
      </c>
      <c r="E1346" s="99"/>
      <c r="F1346" s="99"/>
      <c r="G1346" s="99"/>
      <c r="H1346" s="34">
        <f>ESTUDIANTES!E1346</f>
        <v>0</v>
      </c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  <c r="GP1346" s="6"/>
      <c r="GQ1346" s="6"/>
      <c r="GR1346" s="6"/>
      <c r="GS1346" s="6"/>
      <c r="GT1346" s="6"/>
      <c r="GU1346" s="6"/>
      <c r="GV1346" s="6"/>
      <c r="GW1346" s="6"/>
      <c r="GX1346" s="6"/>
      <c r="GY1346" s="6"/>
      <c r="GZ1346" s="6"/>
      <c r="HA1346" s="6"/>
      <c r="HB1346" s="6"/>
      <c r="HC1346" s="6"/>
      <c r="HD1346" s="6"/>
      <c r="HE1346" s="6"/>
      <c r="HF1346" s="6"/>
      <c r="HG1346" s="6"/>
      <c r="HH1346" s="6"/>
      <c r="HI1346" s="6"/>
      <c r="HJ1346" s="6"/>
      <c r="HK1346" s="6"/>
      <c r="HL1346" s="6"/>
      <c r="HM1346" s="6"/>
      <c r="HN1346" s="6"/>
      <c r="HO1346" s="6"/>
      <c r="HP1346" s="6"/>
      <c r="HQ1346" s="6"/>
      <c r="HR1346" s="6"/>
      <c r="HS1346" s="6"/>
      <c r="HT1346" s="6"/>
      <c r="HU1346" s="6"/>
      <c r="HV1346" s="6"/>
      <c r="HW1346" s="6"/>
      <c r="HX1346" s="6"/>
      <c r="HY1346" s="6"/>
      <c r="HZ1346" s="6"/>
      <c r="IA1346" s="6"/>
      <c r="IB1346" s="6"/>
      <c r="IC1346" s="6"/>
      <c r="ID1346" s="6"/>
      <c r="IE1346" s="6"/>
      <c r="IF1346" s="6"/>
      <c r="IG1346" s="6"/>
      <c r="IH1346" s="6"/>
      <c r="II1346" s="6"/>
      <c r="IJ1346" s="6"/>
      <c r="IK1346" s="6"/>
      <c r="IL1346" s="6"/>
      <c r="IM1346" s="6"/>
      <c r="IN1346" s="6"/>
      <c r="IO1346" s="6"/>
      <c r="IP1346" s="6"/>
      <c r="IQ1346" s="6"/>
      <c r="IR1346" s="6"/>
      <c r="IS1346" s="6"/>
      <c r="IT1346" s="6"/>
      <c r="IU1346" s="6"/>
      <c r="IV1346" s="6"/>
      <c r="IW1346" s="6"/>
      <c r="IX1346" s="6"/>
      <c r="IY1346" s="6"/>
      <c r="IZ1346" s="6"/>
    </row>
    <row r="1347" spans="1:260" s="5" customFormat="1" x14ac:dyDescent="0.35">
      <c r="A1347" s="32">
        <v>1343</v>
      </c>
      <c r="B1347" s="33">
        <f>ESTUDIANTES!B1347</f>
        <v>0</v>
      </c>
      <c r="C1347" s="33">
        <f>ESTUDIANTES!C1347</f>
        <v>0</v>
      </c>
      <c r="D1347" s="99">
        <f>ESTUDIANTES!D1347</f>
        <v>0</v>
      </c>
      <c r="E1347" s="99"/>
      <c r="F1347" s="99"/>
      <c r="G1347" s="99"/>
      <c r="H1347" s="34">
        <f>ESTUDIANTES!E1347</f>
        <v>0</v>
      </c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  <c r="GP1347" s="6"/>
      <c r="GQ1347" s="6"/>
      <c r="GR1347" s="6"/>
      <c r="GS1347" s="6"/>
      <c r="GT1347" s="6"/>
      <c r="GU1347" s="6"/>
      <c r="GV1347" s="6"/>
      <c r="GW1347" s="6"/>
      <c r="GX1347" s="6"/>
      <c r="GY1347" s="6"/>
      <c r="GZ1347" s="6"/>
      <c r="HA1347" s="6"/>
      <c r="HB1347" s="6"/>
      <c r="HC1347" s="6"/>
      <c r="HD1347" s="6"/>
      <c r="HE1347" s="6"/>
      <c r="HF1347" s="6"/>
      <c r="HG1347" s="6"/>
      <c r="HH1347" s="6"/>
      <c r="HI1347" s="6"/>
      <c r="HJ1347" s="6"/>
      <c r="HK1347" s="6"/>
      <c r="HL1347" s="6"/>
      <c r="HM1347" s="6"/>
      <c r="HN1347" s="6"/>
      <c r="HO1347" s="6"/>
      <c r="HP1347" s="6"/>
      <c r="HQ1347" s="6"/>
      <c r="HR1347" s="6"/>
      <c r="HS1347" s="6"/>
      <c r="HT1347" s="6"/>
      <c r="HU1347" s="6"/>
      <c r="HV1347" s="6"/>
      <c r="HW1347" s="6"/>
      <c r="HX1347" s="6"/>
      <c r="HY1347" s="6"/>
      <c r="HZ1347" s="6"/>
      <c r="IA1347" s="6"/>
      <c r="IB1347" s="6"/>
      <c r="IC1347" s="6"/>
      <c r="ID1347" s="6"/>
      <c r="IE1347" s="6"/>
      <c r="IF1347" s="6"/>
      <c r="IG1347" s="6"/>
      <c r="IH1347" s="6"/>
      <c r="II1347" s="6"/>
      <c r="IJ1347" s="6"/>
      <c r="IK1347" s="6"/>
      <c r="IL1347" s="6"/>
      <c r="IM1347" s="6"/>
      <c r="IN1347" s="6"/>
      <c r="IO1347" s="6"/>
      <c r="IP1347" s="6"/>
      <c r="IQ1347" s="6"/>
      <c r="IR1347" s="6"/>
      <c r="IS1347" s="6"/>
      <c r="IT1347" s="6"/>
      <c r="IU1347" s="6"/>
      <c r="IV1347" s="6"/>
      <c r="IW1347" s="6"/>
      <c r="IX1347" s="6"/>
      <c r="IY1347" s="6"/>
      <c r="IZ1347" s="6"/>
    </row>
    <row r="1348" spans="1:260" s="5" customFormat="1" x14ac:dyDescent="0.35">
      <c r="A1348" s="32">
        <v>1344</v>
      </c>
      <c r="B1348" s="33">
        <f>ESTUDIANTES!B1348</f>
        <v>0</v>
      </c>
      <c r="C1348" s="33">
        <f>ESTUDIANTES!C1348</f>
        <v>0</v>
      </c>
      <c r="D1348" s="99">
        <f>ESTUDIANTES!D1348</f>
        <v>0</v>
      </c>
      <c r="E1348" s="99"/>
      <c r="F1348" s="99"/>
      <c r="G1348" s="99"/>
      <c r="H1348" s="34">
        <f>ESTUDIANTES!E1348</f>
        <v>0</v>
      </c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  <c r="GP1348" s="6"/>
      <c r="GQ1348" s="6"/>
      <c r="GR1348" s="6"/>
      <c r="GS1348" s="6"/>
      <c r="GT1348" s="6"/>
      <c r="GU1348" s="6"/>
      <c r="GV1348" s="6"/>
      <c r="GW1348" s="6"/>
      <c r="GX1348" s="6"/>
      <c r="GY1348" s="6"/>
      <c r="GZ1348" s="6"/>
      <c r="HA1348" s="6"/>
      <c r="HB1348" s="6"/>
      <c r="HC1348" s="6"/>
      <c r="HD1348" s="6"/>
      <c r="HE1348" s="6"/>
      <c r="HF1348" s="6"/>
      <c r="HG1348" s="6"/>
      <c r="HH1348" s="6"/>
      <c r="HI1348" s="6"/>
      <c r="HJ1348" s="6"/>
      <c r="HK1348" s="6"/>
      <c r="HL1348" s="6"/>
      <c r="HM1348" s="6"/>
      <c r="HN1348" s="6"/>
      <c r="HO1348" s="6"/>
      <c r="HP1348" s="6"/>
      <c r="HQ1348" s="6"/>
      <c r="HR1348" s="6"/>
      <c r="HS1348" s="6"/>
      <c r="HT1348" s="6"/>
      <c r="HU1348" s="6"/>
      <c r="HV1348" s="6"/>
      <c r="HW1348" s="6"/>
      <c r="HX1348" s="6"/>
      <c r="HY1348" s="6"/>
      <c r="HZ1348" s="6"/>
      <c r="IA1348" s="6"/>
      <c r="IB1348" s="6"/>
      <c r="IC1348" s="6"/>
      <c r="ID1348" s="6"/>
      <c r="IE1348" s="6"/>
      <c r="IF1348" s="6"/>
      <c r="IG1348" s="6"/>
      <c r="IH1348" s="6"/>
      <c r="II1348" s="6"/>
      <c r="IJ1348" s="6"/>
      <c r="IK1348" s="6"/>
      <c r="IL1348" s="6"/>
      <c r="IM1348" s="6"/>
      <c r="IN1348" s="6"/>
      <c r="IO1348" s="6"/>
      <c r="IP1348" s="6"/>
      <c r="IQ1348" s="6"/>
      <c r="IR1348" s="6"/>
      <c r="IS1348" s="6"/>
      <c r="IT1348" s="6"/>
      <c r="IU1348" s="6"/>
      <c r="IV1348" s="6"/>
      <c r="IW1348" s="6"/>
      <c r="IX1348" s="6"/>
      <c r="IY1348" s="6"/>
      <c r="IZ1348" s="6"/>
    </row>
    <row r="1349" spans="1:260" s="5" customFormat="1" x14ac:dyDescent="0.35">
      <c r="A1349" s="32">
        <v>1345</v>
      </c>
      <c r="B1349" s="33">
        <f>ESTUDIANTES!B1349</f>
        <v>0</v>
      </c>
      <c r="C1349" s="33">
        <f>ESTUDIANTES!C1349</f>
        <v>0</v>
      </c>
      <c r="D1349" s="99">
        <f>ESTUDIANTES!D1349</f>
        <v>0</v>
      </c>
      <c r="E1349" s="99"/>
      <c r="F1349" s="99"/>
      <c r="G1349" s="99"/>
      <c r="H1349" s="34">
        <f>ESTUDIANTES!E1349</f>
        <v>0</v>
      </c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  <c r="GG1349" s="6"/>
      <c r="GH1349" s="6"/>
      <c r="GI1349" s="6"/>
      <c r="GJ1349" s="6"/>
      <c r="GK1349" s="6"/>
      <c r="GL1349" s="6"/>
      <c r="GM1349" s="6"/>
      <c r="GN1349" s="6"/>
      <c r="GO1349" s="6"/>
      <c r="GP1349" s="6"/>
      <c r="GQ1349" s="6"/>
      <c r="GR1349" s="6"/>
      <c r="GS1349" s="6"/>
      <c r="GT1349" s="6"/>
      <c r="GU1349" s="6"/>
      <c r="GV1349" s="6"/>
      <c r="GW1349" s="6"/>
      <c r="GX1349" s="6"/>
      <c r="GY1349" s="6"/>
      <c r="GZ1349" s="6"/>
      <c r="HA1349" s="6"/>
      <c r="HB1349" s="6"/>
      <c r="HC1349" s="6"/>
      <c r="HD1349" s="6"/>
      <c r="HE1349" s="6"/>
      <c r="HF1349" s="6"/>
      <c r="HG1349" s="6"/>
      <c r="HH1349" s="6"/>
      <c r="HI1349" s="6"/>
      <c r="HJ1349" s="6"/>
      <c r="HK1349" s="6"/>
      <c r="HL1349" s="6"/>
      <c r="HM1349" s="6"/>
      <c r="HN1349" s="6"/>
      <c r="HO1349" s="6"/>
      <c r="HP1349" s="6"/>
      <c r="HQ1349" s="6"/>
      <c r="HR1349" s="6"/>
      <c r="HS1349" s="6"/>
      <c r="HT1349" s="6"/>
      <c r="HU1349" s="6"/>
      <c r="HV1349" s="6"/>
      <c r="HW1349" s="6"/>
      <c r="HX1349" s="6"/>
      <c r="HY1349" s="6"/>
      <c r="HZ1349" s="6"/>
      <c r="IA1349" s="6"/>
      <c r="IB1349" s="6"/>
      <c r="IC1349" s="6"/>
      <c r="ID1349" s="6"/>
      <c r="IE1349" s="6"/>
      <c r="IF1349" s="6"/>
      <c r="IG1349" s="6"/>
      <c r="IH1349" s="6"/>
      <c r="II1349" s="6"/>
      <c r="IJ1349" s="6"/>
      <c r="IK1349" s="6"/>
      <c r="IL1349" s="6"/>
      <c r="IM1349" s="6"/>
      <c r="IN1349" s="6"/>
      <c r="IO1349" s="6"/>
      <c r="IP1349" s="6"/>
      <c r="IQ1349" s="6"/>
      <c r="IR1349" s="6"/>
      <c r="IS1349" s="6"/>
      <c r="IT1349" s="6"/>
      <c r="IU1349" s="6"/>
      <c r="IV1349" s="6"/>
      <c r="IW1349" s="6"/>
      <c r="IX1349" s="6"/>
      <c r="IY1349" s="6"/>
      <c r="IZ1349" s="6"/>
    </row>
    <row r="1350" spans="1:260" s="5" customFormat="1" x14ac:dyDescent="0.35">
      <c r="A1350" s="32">
        <v>1346</v>
      </c>
      <c r="B1350" s="33">
        <f>ESTUDIANTES!B1350</f>
        <v>0</v>
      </c>
      <c r="C1350" s="33">
        <f>ESTUDIANTES!C1350</f>
        <v>0</v>
      </c>
      <c r="D1350" s="99">
        <f>ESTUDIANTES!D1350</f>
        <v>0</v>
      </c>
      <c r="E1350" s="99"/>
      <c r="F1350" s="99"/>
      <c r="G1350" s="99"/>
      <c r="H1350" s="34">
        <f>ESTUDIANTES!E1350</f>
        <v>0</v>
      </c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  <c r="GP1350" s="6"/>
      <c r="GQ1350" s="6"/>
      <c r="GR1350" s="6"/>
      <c r="GS1350" s="6"/>
      <c r="GT1350" s="6"/>
      <c r="GU1350" s="6"/>
      <c r="GV1350" s="6"/>
      <c r="GW1350" s="6"/>
      <c r="GX1350" s="6"/>
      <c r="GY1350" s="6"/>
      <c r="GZ1350" s="6"/>
      <c r="HA1350" s="6"/>
      <c r="HB1350" s="6"/>
      <c r="HC1350" s="6"/>
      <c r="HD1350" s="6"/>
      <c r="HE1350" s="6"/>
      <c r="HF1350" s="6"/>
      <c r="HG1350" s="6"/>
      <c r="HH1350" s="6"/>
      <c r="HI1350" s="6"/>
      <c r="HJ1350" s="6"/>
      <c r="HK1350" s="6"/>
      <c r="HL1350" s="6"/>
      <c r="HM1350" s="6"/>
      <c r="HN1350" s="6"/>
      <c r="HO1350" s="6"/>
      <c r="HP1350" s="6"/>
      <c r="HQ1350" s="6"/>
      <c r="HR1350" s="6"/>
      <c r="HS1350" s="6"/>
      <c r="HT1350" s="6"/>
      <c r="HU1350" s="6"/>
      <c r="HV1350" s="6"/>
      <c r="HW1350" s="6"/>
      <c r="HX1350" s="6"/>
      <c r="HY1350" s="6"/>
      <c r="HZ1350" s="6"/>
      <c r="IA1350" s="6"/>
      <c r="IB1350" s="6"/>
      <c r="IC1350" s="6"/>
      <c r="ID1350" s="6"/>
      <c r="IE1350" s="6"/>
      <c r="IF1350" s="6"/>
      <c r="IG1350" s="6"/>
      <c r="IH1350" s="6"/>
      <c r="II1350" s="6"/>
      <c r="IJ1350" s="6"/>
      <c r="IK1350" s="6"/>
      <c r="IL1350" s="6"/>
      <c r="IM1350" s="6"/>
      <c r="IN1350" s="6"/>
      <c r="IO1350" s="6"/>
      <c r="IP1350" s="6"/>
      <c r="IQ1350" s="6"/>
      <c r="IR1350" s="6"/>
      <c r="IS1350" s="6"/>
      <c r="IT1350" s="6"/>
      <c r="IU1350" s="6"/>
      <c r="IV1350" s="6"/>
      <c r="IW1350" s="6"/>
      <c r="IX1350" s="6"/>
      <c r="IY1350" s="6"/>
      <c r="IZ1350" s="6"/>
    </row>
    <row r="1351" spans="1:260" s="5" customFormat="1" x14ac:dyDescent="0.35">
      <c r="A1351" s="32">
        <v>1347</v>
      </c>
      <c r="B1351" s="33">
        <f>ESTUDIANTES!B1351</f>
        <v>0</v>
      </c>
      <c r="C1351" s="33">
        <f>ESTUDIANTES!C1351</f>
        <v>0</v>
      </c>
      <c r="D1351" s="99">
        <f>ESTUDIANTES!D1351</f>
        <v>0</v>
      </c>
      <c r="E1351" s="99"/>
      <c r="F1351" s="99"/>
      <c r="G1351" s="99"/>
      <c r="H1351" s="34">
        <f>ESTUDIANTES!E1351</f>
        <v>0</v>
      </c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  <c r="GP1351" s="6"/>
      <c r="GQ1351" s="6"/>
      <c r="GR1351" s="6"/>
      <c r="GS1351" s="6"/>
      <c r="GT1351" s="6"/>
      <c r="GU1351" s="6"/>
      <c r="GV1351" s="6"/>
      <c r="GW1351" s="6"/>
      <c r="GX1351" s="6"/>
      <c r="GY1351" s="6"/>
      <c r="GZ1351" s="6"/>
      <c r="HA1351" s="6"/>
      <c r="HB1351" s="6"/>
      <c r="HC1351" s="6"/>
      <c r="HD1351" s="6"/>
      <c r="HE1351" s="6"/>
      <c r="HF1351" s="6"/>
      <c r="HG1351" s="6"/>
      <c r="HH1351" s="6"/>
      <c r="HI1351" s="6"/>
      <c r="HJ1351" s="6"/>
      <c r="HK1351" s="6"/>
      <c r="HL1351" s="6"/>
      <c r="HM1351" s="6"/>
      <c r="HN1351" s="6"/>
      <c r="HO1351" s="6"/>
      <c r="HP1351" s="6"/>
      <c r="HQ1351" s="6"/>
      <c r="HR1351" s="6"/>
      <c r="HS1351" s="6"/>
      <c r="HT1351" s="6"/>
      <c r="HU1351" s="6"/>
      <c r="HV1351" s="6"/>
      <c r="HW1351" s="6"/>
      <c r="HX1351" s="6"/>
      <c r="HY1351" s="6"/>
      <c r="HZ1351" s="6"/>
      <c r="IA1351" s="6"/>
      <c r="IB1351" s="6"/>
      <c r="IC1351" s="6"/>
      <c r="ID1351" s="6"/>
      <c r="IE1351" s="6"/>
      <c r="IF1351" s="6"/>
      <c r="IG1351" s="6"/>
      <c r="IH1351" s="6"/>
      <c r="II1351" s="6"/>
      <c r="IJ1351" s="6"/>
      <c r="IK1351" s="6"/>
      <c r="IL1351" s="6"/>
      <c r="IM1351" s="6"/>
      <c r="IN1351" s="6"/>
      <c r="IO1351" s="6"/>
      <c r="IP1351" s="6"/>
      <c r="IQ1351" s="6"/>
      <c r="IR1351" s="6"/>
      <c r="IS1351" s="6"/>
      <c r="IT1351" s="6"/>
      <c r="IU1351" s="6"/>
      <c r="IV1351" s="6"/>
      <c r="IW1351" s="6"/>
      <c r="IX1351" s="6"/>
      <c r="IY1351" s="6"/>
      <c r="IZ1351" s="6"/>
    </row>
    <row r="1352" spans="1:260" s="5" customFormat="1" x14ac:dyDescent="0.35">
      <c r="A1352" s="32">
        <v>1348</v>
      </c>
      <c r="B1352" s="33">
        <f>ESTUDIANTES!B1352</f>
        <v>0</v>
      </c>
      <c r="C1352" s="33">
        <f>ESTUDIANTES!C1352</f>
        <v>0</v>
      </c>
      <c r="D1352" s="99">
        <f>ESTUDIANTES!D1352</f>
        <v>0</v>
      </c>
      <c r="E1352" s="99"/>
      <c r="F1352" s="99"/>
      <c r="G1352" s="99"/>
      <c r="H1352" s="34">
        <f>ESTUDIANTES!E1352</f>
        <v>0</v>
      </c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  <c r="GP1352" s="6"/>
      <c r="GQ1352" s="6"/>
      <c r="GR1352" s="6"/>
      <c r="GS1352" s="6"/>
      <c r="GT1352" s="6"/>
      <c r="GU1352" s="6"/>
      <c r="GV1352" s="6"/>
      <c r="GW1352" s="6"/>
      <c r="GX1352" s="6"/>
      <c r="GY1352" s="6"/>
      <c r="GZ1352" s="6"/>
      <c r="HA1352" s="6"/>
      <c r="HB1352" s="6"/>
      <c r="HC1352" s="6"/>
      <c r="HD1352" s="6"/>
      <c r="HE1352" s="6"/>
      <c r="HF1352" s="6"/>
      <c r="HG1352" s="6"/>
      <c r="HH1352" s="6"/>
      <c r="HI1352" s="6"/>
      <c r="HJ1352" s="6"/>
      <c r="HK1352" s="6"/>
      <c r="HL1352" s="6"/>
      <c r="HM1352" s="6"/>
      <c r="HN1352" s="6"/>
      <c r="HO1352" s="6"/>
      <c r="HP1352" s="6"/>
      <c r="HQ1352" s="6"/>
      <c r="HR1352" s="6"/>
      <c r="HS1352" s="6"/>
      <c r="HT1352" s="6"/>
      <c r="HU1352" s="6"/>
      <c r="HV1352" s="6"/>
      <c r="HW1352" s="6"/>
      <c r="HX1352" s="6"/>
      <c r="HY1352" s="6"/>
      <c r="HZ1352" s="6"/>
      <c r="IA1352" s="6"/>
      <c r="IB1352" s="6"/>
      <c r="IC1352" s="6"/>
      <c r="ID1352" s="6"/>
      <c r="IE1352" s="6"/>
      <c r="IF1352" s="6"/>
      <c r="IG1352" s="6"/>
      <c r="IH1352" s="6"/>
      <c r="II1352" s="6"/>
      <c r="IJ1352" s="6"/>
      <c r="IK1352" s="6"/>
      <c r="IL1352" s="6"/>
      <c r="IM1352" s="6"/>
      <c r="IN1352" s="6"/>
      <c r="IO1352" s="6"/>
      <c r="IP1352" s="6"/>
      <c r="IQ1352" s="6"/>
      <c r="IR1352" s="6"/>
      <c r="IS1352" s="6"/>
      <c r="IT1352" s="6"/>
      <c r="IU1352" s="6"/>
      <c r="IV1352" s="6"/>
      <c r="IW1352" s="6"/>
      <c r="IX1352" s="6"/>
      <c r="IY1352" s="6"/>
      <c r="IZ1352" s="6"/>
    </row>
    <row r="1353" spans="1:260" s="5" customFormat="1" x14ac:dyDescent="0.35">
      <c r="A1353" s="32">
        <v>1349</v>
      </c>
      <c r="B1353" s="33">
        <f>ESTUDIANTES!B1353</f>
        <v>0</v>
      </c>
      <c r="C1353" s="33">
        <f>ESTUDIANTES!C1353</f>
        <v>0</v>
      </c>
      <c r="D1353" s="99">
        <f>ESTUDIANTES!D1353</f>
        <v>0</v>
      </c>
      <c r="E1353" s="99"/>
      <c r="F1353" s="99"/>
      <c r="G1353" s="99"/>
      <c r="H1353" s="34">
        <f>ESTUDIANTES!E1353</f>
        <v>0</v>
      </c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  <c r="GP1353" s="6"/>
      <c r="GQ1353" s="6"/>
      <c r="GR1353" s="6"/>
      <c r="GS1353" s="6"/>
      <c r="GT1353" s="6"/>
      <c r="GU1353" s="6"/>
      <c r="GV1353" s="6"/>
      <c r="GW1353" s="6"/>
      <c r="GX1353" s="6"/>
      <c r="GY1353" s="6"/>
      <c r="GZ1353" s="6"/>
      <c r="HA1353" s="6"/>
      <c r="HB1353" s="6"/>
      <c r="HC1353" s="6"/>
      <c r="HD1353" s="6"/>
      <c r="HE1353" s="6"/>
      <c r="HF1353" s="6"/>
      <c r="HG1353" s="6"/>
      <c r="HH1353" s="6"/>
      <c r="HI1353" s="6"/>
      <c r="HJ1353" s="6"/>
      <c r="HK1353" s="6"/>
      <c r="HL1353" s="6"/>
      <c r="HM1353" s="6"/>
      <c r="HN1353" s="6"/>
      <c r="HO1353" s="6"/>
      <c r="HP1353" s="6"/>
      <c r="HQ1353" s="6"/>
      <c r="HR1353" s="6"/>
      <c r="HS1353" s="6"/>
      <c r="HT1353" s="6"/>
      <c r="HU1353" s="6"/>
      <c r="HV1353" s="6"/>
      <c r="HW1353" s="6"/>
      <c r="HX1353" s="6"/>
      <c r="HY1353" s="6"/>
      <c r="HZ1353" s="6"/>
      <c r="IA1353" s="6"/>
      <c r="IB1353" s="6"/>
      <c r="IC1353" s="6"/>
      <c r="ID1353" s="6"/>
      <c r="IE1353" s="6"/>
      <c r="IF1353" s="6"/>
      <c r="IG1353" s="6"/>
      <c r="IH1353" s="6"/>
      <c r="II1353" s="6"/>
      <c r="IJ1353" s="6"/>
      <c r="IK1353" s="6"/>
      <c r="IL1353" s="6"/>
      <c r="IM1353" s="6"/>
      <c r="IN1353" s="6"/>
      <c r="IO1353" s="6"/>
      <c r="IP1353" s="6"/>
      <c r="IQ1353" s="6"/>
      <c r="IR1353" s="6"/>
      <c r="IS1353" s="6"/>
      <c r="IT1353" s="6"/>
      <c r="IU1353" s="6"/>
      <c r="IV1353" s="6"/>
      <c r="IW1353" s="6"/>
      <c r="IX1353" s="6"/>
      <c r="IY1353" s="6"/>
      <c r="IZ1353" s="6"/>
    </row>
    <row r="1354" spans="1:260" s="5" customFormat="1" x14ac:dyDescent="0.35">
      <c r="A1354" s="32">
        <v>1350</v>
      </c>
      <c r="B1354" s="33">
        <f>ESTUDIANTES!B1354</f>
        <v>0</v>
      </c>
      <c r="C1354" s="33">
        <f>ESTUDIANTES!C1354</f>
        <v>0</v>
      </c>
      <c r="D1354" s="99">
        <f>ESTUDIANTES!D1354</f>
        <v>0</v>
      </c>
      <c r="E1354" s="99"/>
      <c r="F1354" s="99"/>
      <c r="G1354" s="99"/>
      <c r="H1354" s="34">
        <f>ESTUDIANTES!E1354</f>
        <v>0</v>
      </c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  <c r="GP1354" s="6"/>
      <c r="GQ1354" s="6"/>
      <c r="GR1354" s="6"/>
      <c r="GS1354" s="6"/>
      <c r="GT1354" s="6"/>
      <c r="GU1354" s="6"/>
      <c r="GV1354" s="6"/>
      <c r="GW1354" s="6"/>
      <c r="GX1354" s="6"/>
      <c r="GY1354" s="6"/>
      <c r="GZ1354" s="6"/>
      <c r="HA1354" s="6"/>
      <c r="HB1354" s="6"/>
      <c r="HC1354" s="6"/>
      <c r="HD1354" s="6"/>
      <c r="HE1354" s="6"/>
      <c r="HF1354" s="6"/>
      <c r="HG1354" s="6"/>
      <c r="HH1354" s="6"/>
      <c r="HI1354" s="6"/>
      <c r="HJ1354" s="6"/>
      <c r="HK1354" s="6"/>
      <c r="HL1354" s="6"/>
      <c r="HM1354" s="6"/>
      <c r="HN1354" s="6"/>
      <c r="HO1354" s="6"/>
      <c r="HP1354" s="6"/>
      <c r="HQ1354" s="6"/>
      <c r="HR1354" s="6"/>
      <c r="HS1354" s="6"/>
      <c r="HT1354" s="6"/>
      <c r="HU1354" s="6"/>
      <c r="HV1354" s="6"/>
      <c r="HW1354" s="6"/>
      <c r="HX1354" s="6"/>
      <c r="HY1354" s="6"/>
      <c r="HZ1354" s="6"/>
      <c r="IA1354" s="6"/>
      <c r="IB1354" s="6"/>
      <c r="IC1354" s="6"/>
      <c r="ID1354" s="6"/>
      <c r="IE1354" s="6"/>
      <c r="IF1354" s="6"/>
      <c r="IG1354" s="6"/>
      <c r="IH1354" s="6"/>
      <c r="II1354" s="6"/>
      <c r="IJ1354" s="6"/>
      <c r="IK1354" s="6"/>
      <c r="IL1354" s="6"/>
      <c r="IM1354" s="6"/>
      <c r="IN1354" s="6"/>
      <c r="IO1354" s="6"/>
      <c r="IP1354" s="6"/>
      <c r="IQ1354" s="6"/>
      <c r="IR1354" s="6"/>
      <c r="IS1354" s="6"/>
      <c r="IT1354" s="6"/>
      <c r="IU1354" s="6"/>
      <c r="IV1354" s="6"/>
      <c r="IW1354" s="6"/>
      <c r="IX1354" s="6"/>
      <c r="IY1354" s="6"/>
      <c r="IZ1354" s="6"/>
    </row>
    <row r="1355" spans="1:260" s="5" customFormat="1" x14ac:dyDescent="0.35">
      <c r="A1355" s="32">
        <v>1351</v>
      </c>
      <c r="B1355" s="33">
        <f>ESTUDIANTES!B1355</f>
        <v>0</v>
      </c>
      <c r="C1355" s="33">
        <f>ESTUDIANTES!C1355</f>
        <v>0</v>
      </c>
      <c r="D1355" s="99">
        <f>ESTUDIANTES!D1355</f>
        <v>0</v>
      </c>
      <c r="E1355" s="99"/>
      <c r="F1355" s="99"/>
      <c r="G1355" s="99"/>
      <c r="H1355" s="34">
        <f>ESTUDIANTES!E1355</f>
        <v>0</v>
      </c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  <c r="GP1355" s="6"/>
      <c r="GQ1355" s="6"/>
      <c r="GR1355" s="6"/>
      <c r="GS1355" s="6"/>
      <c r="GT1355" s="6"/>
      <c r="GU1355" s="6"/>
      <c r="GV1355" s="6"/>
      <c r="GW1355" s="6"/>
      <c r="GX1355" s="6"/>
      <c r="GY1355" s="6"/>
      <c r="GZ1355" s="6"/>
      <c r="HA1355" s="6"/>
      <c r="HB1355" s="6"/>
      <c r="HC1355" s="6"/>
      <c r="HD1355" s="6"/>
      <c r="HE1355" s="6"/>
      <c r="HF1355" s="6"/>
      <c r="HG1355" s="6"/>
      <c r="HH1355" s="6"/>
      <c r="HI1355" s="6"/>
      <c r="HJ1355" s="6"/>
      <c r="HK1355" s="6"/>
      <c r="HL1355" s="6"/>
      <c r="HM1355" s="6"/>
      <c r="HN1355" s="6"/>
      <c r="HO1355" s="6"/>
      <c r="HP1355" s="6"/>
      <c r="HQ1355" s="6"/>
      <c r="HR1355" s="6"/>
      <c r="HS1355" s="6"/>
      <c r="HT1355" s="6"/>
      <c r="HU1355" s="6"/>
      <c r="HV1355" s="6"/>
      <c r="HW1355" s="6"/>
      <c r="HX1355" s="6"/>
      <c r="HY1355" s="6"/>
      <c r="HZ1355" s="6"/>
      <c r="IA1355" s="6"/>
      <c r="IB1355" s="6"/>
      <c r="IC1355" s="6"/>
      <c r="ID1355" s="6"/>
      <c r="IE1355" s="6"/>
      <c r="IF1355" s="6"/>
      <c r="IG1355" s="6"/>
      <c r="IH1355" s="6"/>
      <c r="II1355" s="6"/>
      <c r="IJ1355" s="6"/>
      <c r="IK1355" s="6"/>
      <c r="IL1355" s="6"/>
      <c r="IM1355" s="6"/>
      <c r="IN1355" s="6"/>
      <c r="IO1355" s="6"/>
      <c r="IP1355" s="6"/>
      <c r="IQ1355" s="6"/>
      <c r="IR1355" s="6"/>
      <c r="IS1355" s="6"/>
      <c r="IT1355" s="6"/>
      <c r="IU1355" s="6"/>
      <c r="IV1355" s="6"/>
      <c r="IW1355" s="6"/>
      <c r="IX1355" s="6"/>
      <c r="IY1355" s="6"/>
      <c r="IZ1355" s="6"/>
    </row>
    <row r="1356" spans="1:260" s="5" customFormat="1" x14ac:dyDescent="0.35">
      <c r="A1356" s="32">
        <v>1352</v>
      </c>
      <c r="B1356" s="33">
        <f>ESTUDIANTES!B1356</f>
        <v>0</v>
      </c>
      <c r="C1356" s="33">
        <f>ESTUDIANTES!C1356</f>
        <v>0</v>
      </c>
      <c r="D1356" s="99">
        <f>ESTUDIANTES!D1356</f>
        <v>0</v>
      </c>
      <c r="E1356" s="99"/>
      <c r="F1356" s="99"/>
      <c r="G1356" s="99"/>
      <c r="H1356" s="34">
        <f>ESTUDIANTES!E1356</f>
        <v>0</v>
      </c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  <c r="GG1356" s="6"/>
      <c r="GH1356" s="6"/>
      <c r="GI1356" s="6"/>
      <c r="GJ1356" s="6"/>
      <c r="GK1356" s="6"/>
      <c r="GL1356" s="6"/>
      <c r="GM1356" s="6"/>
      <c r="GN1356" s="6"/>
      <c r="GO1356" s="6"/>
      <c r="GP1356" s="6"/>
      <c r="GQ1356" s="6"/>
      <c r="GR1356" s="6"/>
      <c r="GS1356" s="6"/>
      <c r="GT1356" s="6"/>
      <c r="GU1356" s="6"/>
      <c r="GV1356" s="6"/>
      <c r="GW1356" s="6"/>
      <c r="GX1356" s="6"/>
      <c r="GY1356" s="6"/>
      <c r="GZ1356" s="6"/>
      <c r="HA1356" s="6"/>
      <c r="HB1356" s="6"/>
      <c r="HC1356" s="6"/>
      <c r="HD1356" s="6"/>
      <c r="HE1356" s="6"/>
      <c r="HF1356" s="6"/>
      <c r="HG1356" s="6"/>
      <c r="HH1356" s="6"/>
      <c r="HI1356" s="6"/>
      <c r="HJ1356" s="6"/>
      <c r="HK1356" s="6"/>
      <c r="HL1356" s="6"/>
      <c r="HM1356" s="6"/>
      <c r="HN1356" s="6"/>
      <c r="HO1356" s="6"/>
      <c r="HP1356" s="6"/>
      <c r="HQ1356" s="6"/>
      <c r="HR1356" s="6"/>
      <c r="HS1356" s="6"/>
      <c r="HT1356" s="6"/>
      <c r="HU1356" s="6"/>
      <c r="HV1356" s="6"/>
      <c r="HW1356" s="6"/>
      <c r="HX1356" s="6"/>
      <c r="HY1356" s="6"/>
      <c r="HZ1356" s="6"/>
      <c r="IA1356" s="6"/>
      <c r="IB1356" s="6"/>
      <c r="IC1356" s="6"/>
      <c r="ID1356" s="6"/>
      <c r="IE1356" s="6"/>
      <c r="IF1356" s="6"/>
      <c r="IG1356" s="6"/>
      <c r="IH1356" s="6"/>
      <c r="II1356" s="6"/>
      <c r="IJ1356" s="6"/>
      <c r="IK1356" s="6"/>
      <c r="IL1356" s="6"/>
      <c r="IM1356" s="6"/>
      <c r="IN1356" s="6"/>
      <c r="IO1356" s="6"/>
      <c r="IP1356" s="6"/>
      <c r="IQ1356" s="6"/>
      <c r="IR1356" s="6"/>
      <c r="IS1356" s="6"/>
      <c r="IT1356" s="6"/>
      <c r="IU1356" s="6"/>
      <c r="IV1356" s="6"/>
      <c r="IW1356" s="6"/>
      <c r="IX1356" s="6"/>
      <c r="IY1356" s="6"/>
      <c r="IZ1356" s="6"/>
    </row>
    <row r="1357" spans="1:260" s="5" customFormat="1" x14ac:dyDescent="0.35">
      <c r="A1357" s="32">
        <v>1353</v>
      </c>
      <c r="B1357" s="33">
        <f>ESTUDIANTES!B1357</f>
        <v>0</v>
      </c>
      <c r="C1357" s="33">
        <f>ESTUDIANTES!C1357</f>
        <v>0</v>
      </c>
      <c r="D1357" s="99">
        <f>ESTUDIANTES!D1357</f>
        <v>0</v>
      </c>
      <c r="E1357" s="99"/>
      <c r="F1357" s="99"/>
      <c r="G1357" s="99"/>
      <c r="H1357" s="34">
        <f>ESTUDIANTES!E1357</f>
        <v>0</v>
      </c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  <c r="GP1357" s="6"/>
      <c r="GQ1357" s="6"/>
      <c r="GR1357" s="6"/>
      <c r="GS1357" s="6"/>
      <c r="GT1357" s="6"/>
      <c r="GU1357" s="6"/>
      <c r="GV1357" s="6"/>
      <c r="GW1357" s="6"/>
      <c r="GX1357" s="6"/>
      <c r="GY1357" s="6"/>
      <c r="GZ1357" s="6"/>
      <c r="HA1357" s="6"/>
      <c r="HB1357" s="6"/>
      <c r="HC1357" s="6"/>
      <c r="HD1357" s="6"/>
      <c r="HE1357" s="6"/>
      <c r="HF1357" s="6"/>
      <c r="HG1357" s="6"/>
      <c r="HH1357" s="6"/>
      <c r="HI1357" s="6"/>
      <c r="HJ1357" s="6"/>
      <c r="HK1357" s="6"/>
      <c r="HL1357" s="6"/>
      <c r="HM1357" s="6"/>
      <c r="HN1357" s="6"/>
      <c r="HO1357" s="6"/>
      <c r="HP1357" s="6"/>
      <c r="HQ1357" s="6"/>
      <c r="HR1357" s="6"/>
      <c r="HS1357" s="6"/>
      <c r="HT1357" s="6"/>
      <c r="HU1357" s="6"/>
      <c r="HV1357" s="6"/>
      <c r="HW1357" s="6"/>
      <c r="HX1357" s="6"/>
      <c r="HY1357" s="6"/>
      <c r="HZ1357" s="6"/>
      <c r="IA1357" s="6"/>
      <c r="IB1357" s="6"/>
      <c r="IC1357" s="6"/>
      <c r="ID1357" s="6"/>
      <c r="IE1357" s="6"/>
      <c r="IF1357" s="6"/>
      <c r="IG1357" s="6"/>
      <c r="IH1357" s="6"/>
      <c r="II1357" s="6"/>
      <c r="IJ1357" s="6"/>
      <c r="IK1357" s="6"/>
      <c r="IL1357" s="6"/>
      <c r="IM1357" s="6"/>
      <c r="IN1357" s="6"/>
      <c r="IO1357" s="6"/>
      <c r="IP1357" s="6"/>
      <c r="IQ1357" s="6"/>
      <c r="IR1357" s="6"/>
      <c r="IS1357" s="6"/>
      <c r="IT1357" s="6"/>
      <c r="IU1357" s="6"/>
      <c r="IV1357" s="6"/>
      <c r="IW1357" s="6"/>
      <c r="IX1357" s="6"/>
      <c r="IY1357" s="6"/>
      <c r="IZ1357" s="6"/>
    </row>
    <row r="1358" spans="1:260" s="5" customFormat="1" x14ac:dyDescent="0.35">
      <c r="A1358" s="32">
        <v>1354</v>
      </c>
      <c r="B1358" s="33">
        <f>ESTUDIANTES!B1358</f>
        <v>0</v>
      </c>
      <c r="C1358" s="33">
        <f>ESTUDIANTES!C1358</f>
        <v>0</v>
      </c>
      <c r="D1358" s="99">
        <f>ESTUDIANTES!D1358</f>
        <v>0</v>
      </c>
      <c r="E1358" s="99"/>
      <c r="F1358" s="99"/>
      <c r="G1358" s="99"/>
      <c r="H1358" s="34">
        <f>ESTUDIANTES!E1358</f>
        <v>0</v>
      </c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  <c r="GG1358" s="6"/>
      <c r="GH1358" s="6"/>
      <c r="GI1358" s="6"/>
      <c r="GJ1358" s="6"/>
      <c r="GK1358" s="6"/>
      <c r="GL1358" s="6"/>
      <c r="GM1358" s="6"/>
      <c r="GN1358" s="6"/>
      <c r="GO1358" s="6"/>
      <c r="GP1358" s="6"/>
      <c r="GQ1358" s="6"/>
      <c r="GR1358" s="6"/>
      <c r="GS1358" s="6"/>
      <c r="GT1358" s="6"/>
      <c r="GU1358" s="6"/>
      <c r="GV1358" s="6"/>
      <c r="GW1358" s="6"/>
      <c r="GX1358" s="6"/>
      <c r="GY1358" s="6"/>
      <c r="GZ1358" s="6"/>
      <c r="HA1358" s="6"/>
      <c r="HB1358" s="6"/>
      <c r="HC1358" s="6"/>
      <c r="HD1358" s="6"/>
      <c r="HE1358" s="6"/>
      <c r="HF1358" s="6"/>
      <c r="HG1358" s="6"/>
      <c r="HH1358" s="6"/>
      <c r="HI1358" s="6"/>
      <c r="HJ1358" s="6"/>
      <c r="HK1358" s="6"/>
      <c r="HL1358" s="6"/>
      <c r="HM1358" s="6"/>
      <c r="HN1358" s="6"/>
      <c r="HO1358" s="6"/>
      <c r="HP1358" s="6"/>
      <c r="HQ1358" s="6"/>
      <c r="HR1358" s="6"/>
      <c r="HS1358" s="6"/>
      <c r="HT1358" s="6"/>
      <c r="HU1358" s="6"/>
      <c r="HV1358" s="6"/>
      <c r="HW1358" s="6"/>
      <c r="HX1358" s="6"/>
      <c r="HY1358" s="6"/>
      <c r="HZ1358" s="6"/>
      <c r="IA1358" s="6"/>
      <c r="IB1358" s="6"/>
      <c r="IC1358" s="6"/>
      <c r="ID1358" s="6"/>
      <c r="IE1358" s="6"/>
      <c r="IF1358" s="6"/>
      <c r="IG1358" s="6"/>
      <c r="IH1358" s="6"/>
      <c r="II1358" s="6"/>
      <c r="IJ1358" s="6"/>
      <c r="IK1358" s="6"/>
      <c r="IL1358" s="6"/>
      <c r="IM1358" s="6"/>
      <c r="IN1358" s="6"/>
      <c r="IO1358" s="6"/>
      <c r="IP1358" s="6"/>
      <c r="IQ1358" s="6"/>
      <c r="IR1358" s="6"/>
      <c r="IS1358" s="6"/>
      <c r="IT1358" s="6"/>
      <c r="IU1358" s="6"/>
      <c r="IV1358" s="6"/>
      <c r="IW1358" s="6"/>
      <c r="IX1358" s="6"/>
      <c r="IY1358" s="6"/>
      <c r="IZ1358" s="6"/>
    </row>
    <row r="1359" spans="1:260" s="5" customFormat="1" x14ac:dyDescent="0.35">
      <c r="A1359" s="32">
        <v>1355</v>
      </c>
      <c r="B1359" s="33">
        <f>ESTUDIANTES!B1359</f>
        <v>0</v>
      </c>
      <c r="C1359" s="33">
        <f>ESTUDIANTES!C1359</f>
        <v>0</v>
      </c>
      <c r="D1359" s="99">
        <f>ESTUDIANTES!D1359</f>
        <v>0</v>
      </c>
      <c r="E1359" s="99"/>
      <c r="F1359" s="99"/>
      <c r="G1359" s="99"/>
      <c r="H1359" s="34">
        <f>ESTUDIANTES!E1359</f>
        <v>0</v>
      </c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  <c r="GP1359" s="6"/>
      <c r="GQ1359" s="6"/>
      <c r="GR1359" s="6"/>
      <c r="GS1359" s="6"/>
      <c r="GT1359" s="6"/>
      <c r="GU1359" s="6"/>
      <c r="GV1359" s="6"/>
      <c r="GW1359" s="6"/>
      <c r="GX1359" s="6"/>
      <c r="GY1359" s="6"/>
      <c r="GZ1359" s="6"/>
      <c r="HA1359" s="6"/>
      <c r="HB1359" s="6"/>
      <c r="HC1359" s="6"/>
      <c r="HD1359" s="6"/>
      <c r="HE1359" s="6"/>
      <c r="HF1359" s="6"/>
      <c r="HG1359" s="6"/>
      <c r="HH1359" s="6"/>
      <c r="HI1359" s="6"/>
      <c r="HJ1359" s="6"/>
      <c r="HK1359" s="6"/>
      <c r="HL1359" s="6"/>
      <c r="HM1359" s="6"/>
      <c r="HN1359" s="6"/>
      <c r="HO1359" s="6"/>
      <c r="HP1359" s="6"/>
      <c r="HQ1359" s="6"/>
      <c r="HR1359" s="6"/>
      <c r="HS1359" s="6"/>
      <c r="HT1359" s="6"/>
      <c r="HU1359" s="6"/>
      <c r="HV1359" s="6"/>
      <c r="HW1359" s="6"/>
      <c r="HX1359" s="6"/>
      <c r="HY1359" s="6"/>
      <c r="HZ1359" s="6"/>
      <c r="IA1359" s="6"/>
      <c r="IB1359" s="6"/>
      <c r="IC1359" s="6"/>
      <c r="ID1359" s="6"/>
      <c r="IE1359" s="6"/>
      <c r="IF1359" s="6"/>
      <c r="IG1359" s="6"/>
      <c r="IH1359" s="6"/>
      <c r="II1359" s="6"/>
      <c r="IJ1359" s="6"/>
      <c r="IK1359" s="6"/>
      <c r="IL1359" s="6"/>
      <c r="IM1359" s="6"/>
      <c r="IN1359" s="6"/>
      <c r="IO1359" s="6"/>
      <c r="IP1359" s="6"/>
      <c r="IQ1359" s="6"/>
      <c r="IR1359" s="6"/>
      <c r="IS1359" s="6"/>
      <c r="IT1359" s="6"/>
      <c r="IU1359" s="6"/>
      <c r="IV1359" s="6"/>
      <c r="IW1359" s="6"/>
      <c r="IX1359" s="6"/>
      <c r="IY1359" s="6"/>
      <c r="IZ1359" s="6"/>
    </row>
    <row r="1360" spans="1:260" s="5" customFormat="1" x14ac:dyDescent="0.35">
      <c r="A1360" s="32">
        <v>1356</v>
      </c>
      <c r="B1360" s="33">
        <f>ESTUDIANTES!B1360</f>
        <v>0</v>
      </c>
      <c r="C1360" s="33">
        <f>ESTUDIANTES!C1360</f>
        <v>0</v>
      </c>
      <c r="D1360" s="99">
        <f>ESTUDIANTES!D1360</f>
        <v>0</v>
      </c>
      <c r="E1360" s="99"/>
      <c r="F1360" s="99"/>
      <c r="G1360" s="99"/>
      <c r="H1360" s="34">
        <f>ESTUDIANTES!E1360</f>
        <v>0</v>
      </c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  <c r="GG1360" s="6"/>
      <c r="GH1360" s="6"/>
      <c r="GI1360" s="6"/>
      <c r="GJ1360" s="6"/>
      <c r="GK1360" s="6"/>
      <c r="GL1360" s="6"/>
      <c r="GM1360" s="6"/>
      <c r="GN1360" s="6"/>
      <c r="GO1360" s="6"/>
      <c r="GP1360" s="6"/>
      <c r="GQ1360" s="6"/>
      <c r="GR1360" s="6"/>
      <c r="GS1360" s="6"/>
      <c r="GT1360" s="6"/>
      <c r="GU1360" s="6"/>
      <c r="GV1360" s="6"/>
      <c r="GW1360" s="6"/>
      <c r="GX1360" s="6"/>
      <c r="GY1360" s="6"/>
      <c r="GZ1360" s="6"/>
      <c r="HA1360" s="6"/>
      <c r="HB1360" s="6"/>
      <c r="HC1360" s="6"/>
      <c r="HD1360" s="6"/>
      <c r="HE1360" s="6"/>
      <c r="HF1360" s="6"/>
      <c r="HG1360" s="6"/>
      <c r="HH1360" s="6"/>
      <c r="HI1360" s="6"/>
      <c r="HJ1360" s="6"/>
      <c r="HK1360" s="6"/>
      <c r="HL1360" s="6"/>
      <c r="HM1360" s="6"/>
      <c r="HN1360" s="6"/>
      <c r="HO1360" s="6"/>
      <c r="HP1360" s="6"/>
      <c r="HQ1360" s="6"/>
      <c r="HR1360" s="6"/>
      <c r="HS1360" s="6"/>
      <c r="HT1360" s="6"/>
      <c r="HU1360" s="6"/>
      <c r="HV1360" s="6"/>
      <c r="HW1360" s="6"/>
      <c r="HX1360" s="6"/>
      <c r="HY1360" s="6"/>
      <c r="HZ1360" s="6"/>
      <c r="IA1360" s="6"/>
      <c r="IB1360" s="6"/>
      <c r="IC1360" s="6"/>
      <c r="ID1360" s="6"/>
      <c r="IE1360" s="6"/>
      <c r="IF1360" s="6"/>
      <c r="IG1360" s="6"/>
      <c r="IH1360" s="6"/>
      <c r="II1360" s="6"/>
      <c r="IJ1360" s="6"/>
      <c r="IK1360" s="6"/>
      <c r="IL1360" s="6"/>
      <c r="IM1360" s="6"/>
      <c r="IN1360" s="6"/>
      <c r="IO1360" s="6"/>
      <c r="IP1360" s="6"/>
      <c r="IQ1360" s="6"/>
      <c r="IR1360" s="6"/>
      <c r="IS1360" s="6"/>
      <c r="IT1360" s="6"/>
      <c r="IU1360" s="6"/>
      <c r="IV1360" s="6"/>
      <c r="IW1360" s="6"/>
      <c r="IX1360" s="6"/>
      <c r="IY1360" s="6"/>
      <c r="IZ1360" s="6"/>
    </row>
    <row r="1361" spans="1:260" s="5" customFormat="1" x14ac:dyDescent="0.35">
      <c r="A1361" s="32">
        <v>1357</v>
      </c>
      <c r="B1361" s="33">
        <f>ESTUDIANTES!B1361</f>
        <v>0</v>
      </c>
      <c r="C1361" s="33">
        <f>ESTUDIANTES!C1361</f>
        <v>0</v>
      </c>
      <c r="D1361" s="99">
        <f>ESTUDIANTES!D1361</f>
        <v>0</v>
      </c>
      <c r="E1361" s="99"/>
      <c r="F1361" s="99"/>
      <c r="G1361" s="99"/>
      <c r="H1361" s="34">
        <f>ESTUDIANTES!E1361</f>
        <v>0</v>
      </c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  <c r="GP1361" s="6"/>
      <c r="GQ1361" s="6"/>
      <c r="GR1361" s="6"/>
      <c r="GS1361" s="6"/>
      <c r="GT1361" s="6"/>
      <c r="GU1361" s="6"/>
      <c r="GV1361" s="6"/>
      <c r="GW1361" s="6"/>
      <c r="GX1361" s="6"/>
      <c r="GY1361" s="6"/>
      <c r="GZ1361" s="6"/>
      <c r="HA1361" s="6"/>
      <c r="HB1361" s="6"/>
      <c r="HC1361" s="6"/>
      <c r="HD1361" s="6"/>
      <c r="HE1361" s="6"/>
      <c r="HF1361" s="6"/>
      <c r="HG1361" s="6"/>
      <c r="HH1361" s="6"/>
      <c r="HI1361" s="6"/>
      <c r="HJ1361" s="6"/>
      <c r="HK1361" s="6"/>
      <c r="HL1361" s="6"/>
      <c r="HM1361" s="6"/>
      <c r="HN1361" s="6"/>
      <c r="HO1361" s="6"/>
      <c r="HP1361" s="6"/>
      <c r="HQ1361" s="6"/>
      <c r="HR1361" s="6"/>
      <c r="HS1361" s="6"/>
      <c r="HT1361" s="6"/>
      <c r="HU1361" s="6"/>
      <c r="HV1361" s="6"/>
      <c r="HW1361" s="6"/>
      <c r="HX1361" s="6"/>
      <c r="HY1361" s="6"/>
      <c r="HZ1361" s="6"/>
      <c r="IA1361" s="6"/>
      <c r="IB1361" s="6"/>
      <c r="IC1361" s="6"/>
      <c r="ID1361" s="6"/>
      <c r="IE1361" s="6"/>
      <c r="IF1361" s="6"/>
      <c r="IG1361" s="6"/>
      <c r="IH1361" s="6"/>
      <c r="II1361" s="6"/>
      <c r="IJ1361" s="6"/>
      <c r="IK1361" s="6"/>
      <c r="IL1361" s="6"/>
      <c r="IM1361" s="6"/>
      <c r="IN1361" s="6"/>
      <c r="IO1361" s="6"/>
      <c r="IP1361" s="6"/>
      <c r="IQ1361" s="6"/>
      <c r="IR1361" s="6"/>
      <c r="IS1361" s="6"/>
      <c r="IT1361" s="6"/>
      <c r="IU1361" s="6"/>
      <c r="IV1361" s="6"/>
      <c r="IW1361" s="6"/>
      <c r="IX1361" s="6"/>
      <c r="IY1361" s="6"/>
      <c r="IZ1361" s="6"/>
    </row>
    <row r="1362" spans="1:260" s="5" customFormat="1" x14ac:dyDescent="0.35">
      <c r="A1362" s="32">
        <v>1358</v>
      </c>
      <c r="B1362" s="33">
        <f>ESTUDIANTES!B1362</f>
        <v>0</v>
      </c>
      <c r="C1362" s="33">
        <f>ESTUDIANTES!C1362</f>
        <v>0</v>
      </c>
      <c r="D1362" s="99">
        <f>ESTUDIANTES!D1362</f>
        <v>0</v>
      </c>
      <c r="E1362" s="99"/>
      <c r="F1362" s="99"/>
      <c r="G1362" s="99"/>
      <c r="H1362" s="34">
        <f>ESTUDIANTES!E1362</f>
        <v>0</v>
      </c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  <c r="GG1362" s="6"/>
      <c r="GH1362" s="6"/>
      <c r="GI1362" s="6"/>
      <c r="GJ1362" s="6"/>
      <c r="GK1362" s="6"/>
      <c r="GL1362" s="6"/>
      <c r="GM1362" s="6"/>
      <c r="GN1362" s="6"/>
      <c r="GO1362" s="6"/>
      <c r="GP1362" s="6"/>
      <c r="GQ1362" s="6"/>
      <c r="GR1362" s="6"/>
      <c r="GS1362" s="6"/>
      <c r="GT1362" s="6"/>
      <c r="GU1362" s="6"/>
      <c r="GV1362" s="6"/>
      <c r="GW1362" s="6"/>
      <c r="GX1362" s="6"/>
      <c r="GY1362" s="6"/>
      <c r="GZ1362" s="6"/>
      <c r="HA1362" s="6"/>
      <c r="HB1362" s="6"/>
      <c r="HC1362" s="6"/>
      <c r="HD1362" s="6"/>
      <c r="HE1362" s="6"/>
      <c r="HF1362" s="6"/>
      <c r="HG1362" s="6"/>
      <c r="HH1362" s="6"/>
      <c r="HI1362" s="6"/>
      <c r="HJ1362" s="6"/>
      <c r="HK1362" s="6"/>
      <c r="HL1362" s="6"/>
      <c r="HM1362" s="6"/>
      <c r="HN1362" s="6"/>
      <c r="HO1362" s="6"/>
      <c r="HP1362" s="6"/>
      <c r="HQ1362" s="6"/>
      <c r="HR1362" s="6"/>
      <c r="HS1362" s="6"/>
      <c r="HT1362" s="6"/>
      <c r="HU1362" s="6"/>
      <c r="HV1362" s="6"/>
      <c r="HW1362" s="6"/>
      <c r="HX1362" s="6"/>
      <c r="HY1362" s="6"/>
      <c r="HZ1362" s="6"/>
      <c r="IA1362" s="6"/>
      <c r="IB1362" s="6"/>
      <c r="IC1362" s="6"/>
      <c r="ID1362" s="6"/>
      <c r="IE1362" s="6"/>
      <c r="IF1362" s="6"/>
      <c r="IG1362" s="6"/>
      <c r="IH1362" s="6"/>
      <c r="II1362" s="6"/>
      <c r="IJ1362" s="6"/>
      <c r="IK1362" s="6"/>
      <c r="IL1362" s="6"/>
      <c r="IM1362" s="6"/>
      <c r="IN1362" s="6"/>
      <c r="IO1362" s="6"/>
      <c r="IP1362" s="6"/>
      <c r="IQ1362" s="6"/>
      <c r="IR1362" s="6"/>
      <c r="IS1362" s="6"/>
      <c r="IT1362" s="6"/>
      <c r="IU1362" s="6"/>
      <c r="IV1362" s="6"/>
      <c r="IW1362" s="6"/>
      <c r="IX1362" s="6"/>
      <c r="IY1362" s="6"/>
      <c r="IZ1362" s="6"/>
    </row>
    <row r="1363" spans="1:260" s="5" customFormat="1" x14ac:dyDescent="0.35">
      <c r="A1363" s="32">
        <v>1359</v>
      </c>
      <c r="B1363" s="33">
        <f>ESTUDIANTES!B1363</f>
        <v>0</v>
      </c>
      <c r="C1363" s="33">
        <f>ESTUDIANTES!C1363</f>
        <v>0</v>
      </c>
      <c r="D1363" s="99">
        <f>ESTUDIANTES!D1363</f>
        <v>0</v>
      </c>
      <c r="E1363" s="99"/>
      <c r="F1363" s="99"/>
      <c r="G1363" s="99"/>
      <c r="H1363" s="34">
        <f>ESTUDIANTES!E1363</f>
        <v>0</v>
      </c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  <c r="GP1363" s="6"/>
      <c r="GQ1363" s="6"/>
      <c r="GR1363" s="6"/>
      <c r="GS1363" s="6"/>
      <c r="GT1363" s="6"/>
      <c r="GU1363" s="6"/>
      <c r="GV1363" s="6"/>
      <c r="GW1363" s="6"/>
      <c r="GX1363" s="6"/>
      <c r="GY1363" s="6"/>
      <c r="GZ1363" s="6"/>
      <c r="HA1363" s="6"/>
      <c r="HB1363" s="6"/>
      <c r="HC1363" s="6"/>
      <c r="HD1363" s="6"/>
      <c r="HE1363" s="6"/>
      <c r="HF1363" s="6"/>
      <c r="HG1363" s="6"/>
      <c r="HH1363" s="6"/>
      <c r="HI1363" s="6"/>
      <c r="HJ1363" s="6"/>
      <c r="HK1363" s="6"/>
      <c r="HL1363" s="6"/>
      <c r="HM1363" s="6"/>
      <c r="HN1363" s="6"/>
      <c r="HO1363" s="6"/>
      <c r="HP1363" s="6"/>
      <c r="HQ1363" s="6"/>
      <c r="HR1363" s="6"/>
      <c r="HS1363" s="6"/>
      <c r="HT1363" s="6"/>
      <c r="HU1363" s="6"/>
      <c r="HV1363" s="6"/>
      <c r="HW1363" s="6"/>
      <c r="HX1363" s="6"/>
      <c r="HY1363" s="6"/>
      <c r="HZ1363" s="6"/>
      <c r="IA1363" s="6"/>
      <c r="IB1363" s="6"/>
      <c r="IC1363" s="6"/>
      <c r="ID1363" s="6"/>
      <c r="IE1363" s="6"/>
      <c r="IF1363" s="6"/>
      <c r="IG1363" s="6"/>
      <c r="IH1363" s="6"/>
      <c r="II1363" s="6"/>
      <c r="IJ1363" s="6"/>
      <c r="IK1363" s="6"/>
      <c r="IL1363" s="6"/>
      <c r="IM1363" s="6"/>
      <c r="IN1363" s="6"/>
      <c r="IO1363" s="6"/>
      <c r="IP1363" s="6"/>
      <c r="IQ1363" s="6"/>
      <c r="IR1363" s="6"/>
      <c r="IS1363" s="6"/>
      <c r="IT1363" s="6"/>
      <c r="IU1363" s="6"/>
      <c r="IV1363" s="6"/>
      <c r="IW1363" s="6"/>
      <c r="IX1363" s="6"/>
      <c r="IY1363" s="6"/>
      <c r="IZ1363" s="6"/>
    </row>
    <row r="1364" spans="1:260" s="5" customFormat="1" x14ac:dyDescent="0.35">
      <c r="A1364" s="32">
        <v>1360</v>
      </c>
      <c r="B1364" s="33">
        <f>ESTUDIANTES!B1364</f>
        <v>0</v>
      </c>
      <c r="C1364" s="33">
        <f>ESTUDIANTES!C1364</f>
        <v>0</v>
      </c>
      <c r="D1364" s="99">
        <f>ESTUDIANTES!D1364</f>
        <v>0</v>
      </c>
      <c r="E1364" s="99"/>
      <c r="F1364" s="99"/>
      <c r="G1364" s="99"/>
      <c r="H1364" s="34">
        <f>ESTUDIANTES!E1364</f>
        <v>0</v>
      </c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  <c r="GG1364" s="6"/>
      <c r="GH1364" s="6"/>
      <c r="GI1364" s="6"/>
      <c r="GJ1364" s="6"/>
      <c r="GK1364" s="6"/>
      <c r="GL1364" s="6"/>
      <c r="GM1364" s="6"/>
      <c r="GN1364" s="6"/>
      <c r="GO1364" s="6"/>
      <c r="GP1364" s="6"/>
      <c r="GQ1364" s="6"/>
      <c r="GR1364" s="6"/>
      <c r="GS1364" s="6"/>
      <c r="GT1364" s="6"/>
      <c r="GU1364" s="6"/>
      <c r="GV1364" s="6"/>
      <c r="GW1364" s="6"/>
      <c r="GX1364" s="6"/>
      <c r="GY1364" s="6"/>
      <c r="GZ1364" s="6"/>
      <c r="HA1364" s="6"/>
      <c r="HB1364" s="6"/>
      <c r="HC1364" s="6"/>
      <c r="HD1364" s="6"/>
      <c r="HE1364" s="6"/>
      <c r="HF1364" s="6"/>
      <c r="HG1364" s="6"/>
      <c r="HH1364" s="6"/>
      <c r="HI1364" s="6"/>
      <c r="HJ1364" s="6"/>
      <c r="HK1364" s="6"/>
      <c r="HL1364" s="6"/>
      <c r="HM1364" s="6"/>
      <c r="HN1364" s="6"/>
      <c r="HO1364" s="6"/>
      <c r="HP1364" s="6"/>
      <c r="HQ1364" s="6"/>
      <c r="HR1364" s="6"/>
      <c r="HS1364" s="6"/>
      <c r="HT1364" s="6"/>
      <c r="HU1364" s="6"/>
      <c r="HV1364" s="6"/>
      <c r="HW1364" s="6"/>
      <c r="HX1364" s="6"/>
      <c r="HY1364" s="6"/>
      <c r="HZ1364" s="6"/>
      <c r="IA1364" s="6"/>
      <c r="IB1364" s="6"/>
      <c r="IC1364" s="6"/>
      <c r="ID1364" s="6"/>
      <c r="IE1364" s="6"/>
      <c r="IF1364" s="6"/>
      <c r="IG1364" s="6"/>
      <c r="IH1364" s="6"/>
      <c r="II1364" s="6"/>
      <c r="IJ1364" s="6"/>
      <c r="IK1364" s="6"/>
      <c r="IL1364" s="6"/>
      <c r="IM1364" s="6"/>
      <c r="IN1364" s="6"/>
      <c r="IO1364" s="6"/>
      <c r="IP1364" s="6"/>
      <c r="IQ1364" s="6"/>
      <c r="IR1364" s="6"/>
      <c r="IS1364" s="6"/>
      <c r="IT1364" s="6"/>
      <c r="IU1364" s="6"/>
      <c r="IV1364" s="6"/>
      <c r="IW1364" s="6"/>
      <c r="IX1364" s="6"/>
      <c r="IY1364" s="6"/>
      <c r="IZ1364" s="6"/>
    </row>
    <row r="1365" spans="1:260" s="5" customFormat="1" x14ac:dyDescent="0.35">
      <c r="A1365" s="32">
        <v>1361</v>
      </c>
      <c r="B1365" s="33">
        <f>ESTUDIANTES!B1365</f>
        <v>0</v>
      </c>
      <c r="C1365" s="33">
        <f>ESTUDIANTES!C1365</f>
        <v>0</v>
      </c>
      <c r="D1365" s="99">
        <f>ESTUDIANTES!D1365</f>
        <v>0</v>
      </c>
      <c r="E1365" s="99"/>
      <c r="F1365" s="99"/>
      <c r="G1365" s="99"/>
      <c r="H1365" s="34">
        <f>ESTUDIANTES!E1365</f>
        <v>0</v>
      </c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  <c r="GG1365" s="6"/>
      <c r="GH1365" s="6"/>
      <c r="GI1365" s="6"/>
      <c r="GJ1365" s="6"/>
      <c r="GK1365" s="6"/>
      <c r="GL1365" s="6"/>
      <c r="GM1365" s="6"/>
      <c r="GN1365" s="6"/>
      <c r="GO1365" s="6"/>
      <c r="GP1365" s="6"/>
      <c r="GQ1365" s="6"/>
      <c r="GR1365" s="6"/>
      <c r="GS1365" s="6"/>
      <c r="GT1365" s="6"/>
      <c r="GU1365" s="6"/>
      <c r="GV1365" s="6"/>
      <c r="GW1365" s="6"/>
      <c r="GX1365" s="6"/>
      <c r="GY1365" s="6"/>
      <c r="GZ1365" s="6"/>
      <c r="HA1365" s="6"/>
      <c r="HB1365" s="6"/>
      <c r="HC1365" s="6"/>
      <c r="HD1365" s="6"/>
      <c r="HE1365" s="6"/>
      <c r="HF1365" s="6"/>
      <c r="HG1365" s="6"/>
      <c r="HH1365" s="6"/>
      <c r="HI1365" s="6"/>
      <c r="HJ1365" s="6"/>
      <c r="HK1365" s="6"/>
      <c r="HL1365" s="6"/>
      <c r="HM1365" s="6"/>
      <c r="HN1365" s="6"/>
      <c r="HO1365" s="6"/>
      <c r="HP1365" s="6"/>
      <c r="HQ1365" s="6"/>
      <c r="HR1365" s="6"/>
      <c r="HS1365" s="6"/>
      <c r="HT1365" s="6"/>
      <c r="HU1365" s="6"/>
      <c r="HV1365" s="6"/>
      <c r="HW1365" s="6"/>
      <c r="HX1365" s="6"/>
      <c r="HY1365" s="6"/>
      <c r="HZ1365" s="6"/>
      <c r="IA1365" s="6"/>
      <c r="IB1365" s="6"/>
      <c r="IC1365" s="6"/>
      <c r="ID1365" s="6"/>
      <c r="IE1365" s="6"/>
      <c r="IF1365" s="6"/>
      <c r="IG1365" s="6"/>
      <c r="IH1365" s="6"/>
      <c r="II1365" s="6"/>
      <c r="IJ1365" s="6"/>
      <c r="IK1365" s="6"/>
      <c r="IL1365" s="6"/>
      <c r="IM1365" s="6"/>
      <c r="IN1365" s="6"/>
      <c r="IO1365" s="6"/>
      <c r="IP1365" s="6"/>
      <c r="IQ1365" s="6"/>
      <c r="IR1365" s="6"/>
      <c r="IS1365" s="6"/>
      <c r="IT1365" s="6"/>
      <c r="IU1365" s="6"/>
      <c r="IV1365" s="6"/>
      <c r="IW1365" s="6"/>
      <c r="IX1365" s="6"/>
      <c r="IY1365" s="6"/>
      <c r="IZ1365" s="6"/>
    </row>
    <row r="1366" spans="1:260" s="5" customFormat="1" x14ac:dyDescent="0.35">
      <c r="A1366" s="32">
        <v>1362</v>
      </c>
      <c r="B1366" s="33">
        <f>ESTUDIANTES!B1366</f>
        <v>0</v>
      </c>
      <c r="C1366" s="33">
        <f>ESTUDIANTES!C1366</f>
        <v>0</v>
      </c>
      <c r="D1366" s="99">
        <f>ESTUDIANTES!D1366</f>
        <v>0</v>
      </c>
      <c r="E1366" s="99"/>
      <c r="F1366" s="99"/>
      <c r="G1366" s="99"/>
      <c r="H1366" s="34">
        <f>ESTUDIANTES!E1366</f>
        <v>0</v>
      </c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  <c r="GP1366" s="6"/>
      <c r="GQ1366" s="6"/>
      <c r="GR1366" s="6"/>
      <c r="GS1366" s="6"/>
      <c r="GT1366" s="6"/>
      <c r="GU1366" s="6"/>
      <c r="GV1366" s="6"/>
      <c r="GW1366" s="6"/>
      <c r="GX1366" s="6"/>
      <c r="GY1366" s="6"/>
      <c r="GZ1366" s="6"/>
      <c r="HA1366" s="6"/>
      <c r="HB1366" s="6"/>
      <c r="HC1366" s="6"/>
      <c r="HD1366" s="6"/>
      <c r="HE1366" s="6"/>
      <c r="HF1366" s="6"/>
      <c r="HG1366" s="6"/>
      <c r="HH1366" s="6"/>
      <c r="HI1366" s="6"/>
      <c r="HJ1366" s="6"/>
      <c r="HK1366" s="6"/>
      <c r="HL1366" s="6"/>
      <c r="HM1366" s="6"/>
      <c r="HN1366" s="6"/>
      <c r="HO1366" s="6"/>
      <c r="HP1366" s="6"/>
      <c r="HQ1366" s="6"/>
      <c r="HR1366" s="6"/>
      <c r="HS1366" s="6"/>
      <c r="HT1366" s="6"/>
      <c r="HU1366" s="6"/>
      <c r="HV1366" s="6"/>
      <c r="HW1366" s="6"/>
      <c r="HX1366" s="6"/>
      <c r="HY1366" s="6"/>
      <c r="HZ1366" s="6"/>
      <c r="IA1366" s="6"/>
      <c r="IB1366" s="6"/>
      <c r="IC1366" s="6"/>
      <c r="ID1366" s="6"/>
      <c r="IE1366" s="6"/>
      <c r="IF1366" s="6"/>
      <c r="IG1366" s="6"/>
      <c r="IH1366" s="6"/>
      <c r="II1366" s="6"/>
      <c r="IJ1366" s="6"/>
      <c r="IK1366" s="6"/>
      <c r="IL1366" s="6"/>
      <c r="IM1366" s="6"/>
      <c r="IN1366" s="6"/>
      <c r="IO1366" s="6"/>
      <c r="IP1366" s="6"/>
      <c r="IQ1366" s="6"/>
      <c r="IR1366" s="6"/>
      <c r="IS1366" s="6"/>
      <c r="IT1366" s="6"/>
      <c r="IU1366" s="6"/>
      <c r="IV1366" s="6"/>
      <c r="IW1366" s="6"/>
      <c r="IX1366" s="6"/>
      <c r="IY1366" s="6"/>
      <c r="IZ1366" s="6"/>
    </row>
    <row r="1367" spans="1:260" s="5" customFormat="1" x14ac:dyDescent="0.35">
      <c r="A1367" s="32">
        <v>1363</v>
      </c>
      <c r="B1367" s="33">
        <f>ESTUDIANTES!B1367</f>
        <v>0</v>
      </c>
      <c r="C1367" s="33">
        <f>ESTUDIANTES!C1367</f>
        <v>0</v>
      </c>
      <c r="D1367" s="99">
        <f>ESTUDIANTES!D1367</f>
        <v>0</v>
      </c>
      <c r="E1367" s="99"/>
      <c r="F1367" s="99"/>
      <c r="G1367" s="99"/>
      <c r="H1367" s="34">
        <f>ESTUDIANTES!E1367</f>
        <v>0</v>
      </c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  <c r="GG1367" s="6"/>
      <c r="GH1367" s="6"/>
      <c r="GI1367" s="6"/>
      <c r="GJ1367" s="6"/>
      <c r="GK1367" s="6"/>
      <c r="GL1367" s="6"/>
      <c r="GM1367" s="6"/>
      <c r="GN1367" s="6"/>
      <c r="GO1367" s="6"/>
      <c r="GP1367" s="6"/>
      <c r="GQ1367" s="6"/>
      <c r="GR1367" s="6"/>
      <c r="GS1367" s="6"/>
      <c r="GT1367" s="6"/>
      <c r="GU1367" s="6"/>
      <c r="GV1367" s="6"/>
      <c r="GW1367" s="6"/>
      <c r="GX1367" s="6"/>
      <c r="GY1367" s="6"/>
      <c r="GZ1367" s="6"/>
      <c r="HA1367" s="6"/>
      <c r="HB1367" s="6"/>
      <c r="HC1367" s="6"/>
      <c r="HD1367" s="6"/>
      <c r="HE1367" s="6"/>
      <c r="HF1367" s="6"/>
      <c r="HG1367" s="6"/>
      <c r="HH1367" s="6"/>
      <c r="HI1367" s="6"/>
      <c r="HJ1367" s="6"/>
      <c r="HK1367" s="6"/>
      <c r="HL1367" s="6"/>
      <c r="HM1367" s="6"/>
      <c r="HN1367" s="6"/>
      <c r="HO1367" s="6"/>
      <c r="HP1367" s="6"/>
      <c r="HQ1367" s="6"/>
      <c r="HR1367" s="6"/>
      <c r="HS1367" s="6"/>
      <c r="HT1367" s="6"/>
      <c r="HU1367" s="6"/>
      <c r="HV1367" s="6"/>
      <c r="HW1367" s="6"/>
      <c r="HX1367" s="6"/>
      <c r="HY1367" s="6"/>
      <c r="HZ1367" s="6"/>
      <c r="IA1367" s="6"/>
      <c r="IB1367" s="6"/>
      <c r="IC1367" s="6"/>
      <c r="ID1367" s="6"/>
      <c r="IE1367" s="6"/>
      <c r="IF1367" s="6"/>
      <c r="IG1367" s="6"/>
      <c r="IH1367" s="6"/>
      <c r="II1367" s="6"/>
      <c r="IJ1367" s="6"/>
      <c r="IK1367" s="6"/>
      <c r="IL1367" s="6"/>
      <c r="IM1367" s="6"/>
      <c r="IN1367" s="6"/>
      <c r="IO1367" s="6"/>
      <c r="IP1367" s="6"/>
      <c r="IQ1367" s="6"/>
      <c r="IR1367" s="6"/>
      <c r="IS1367" s="6"/>
      <c r="IT1367" s="6"/>
      <c r="IU1367" s="6"/>
      <c r="IV1367" s="6"/>
      <c r="IW1367" s="6"/>
      <c r="IX1367" s="6"/>
      <c r="IY1367" s="6"/>
      <c r="IZ1367" s="6"/>
    </row>
    <row r="1368" spans="1:260" s="5" customFormat="1" x14ac:dyDescent="0.35">
      <c r="A1368" s="32">
        <v>1364</v>
      </c>
      <c r="B1368" s="33">
        <f>ESTUDIANTES!B1368</f>
        <v>0</v>
      </c>
      <c r="C1368" s="33">
        <f>ESTUDIANTES!C1368</f>
        <v>0</v>
      </c>
      <c r="D1368" s="99">
        <f>ESTUDIANTES!D1368</f>
        <v>0</v>
      </c>
      <c r="E1368" s="99"/>
      <c r="F1368" s="99"/>
      <c r="G1368" s="99"/>
      <c r="H1368" s="34">
        <f>ESTUDIANTES!E1368</f>
        <v>0</v>
      </c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  <c r="GP1368" s="6"/>
      <c r="GQ1368" s="6"/>
      <c r="GR1368" s="6"/>
      <c r="GS1368" s="6"/>
      <c r="GT1368" s="6"/>
      <c r="GU1368" s="6"/>
      <c r="GV1368" s="6"/>
      <c r="GW1368" s="6"/>
      <c r="GX1368" s="6"/>
      <c r="GY1368" s="6"/>
      <c r="GZ1368" s="6"/>
      <c r="HA1368" s="6"/>
      <c r="HB1368" s="6"/>
      <c r="HC1368" s="6"/>
      <c r="HD1368" s="6"/>
      <c r="HE1368" s="6"/>
      <c r="HF1368" s="6"/>
      <c r="HG1368" s="6"/>
      <c r="HH1368" s="6"/>
      <c r="HI1368" s="6"/>
      <c r="HJ1368" s="6"/>
      <c r="HK1368" s="6"/>
      <c r="HL1368" s="6"/>
      <c r="HM1368" s="6"/>
      <c r="HN1368" s="6"/>
      <c r="HO1368" s="6"/>
      <c r="HP1368" s="6"/>
      <c r="HQ1368" s="6"/>
      <c r="HR1368" s="6"/>
      <c r="HS1368" s="6"/>
      <c r="HT1368" s="6"/>
      <c r="HU1368" s="6"/>
      <c r="HV1368" s="6"/>
      <c r="HW1368" s="6"/>
      <c r="HX1368" s="6"/>
      <c r="HY1368" s="6"/>
      <c r="HZ1368" s="6"/>
      <c r="IA1368" s="6"/>
      <c r="IB1368" s="6"/>
      <c r="IC1368" s="6"/>
      <c r="ID1368" s="6"/>
      <c r="IE1368" s="6"/>
      <c r="IF1368" s="6"/>
      <c r="IG1368" s="6"/>
      <c r="IH1368" s="6"/>
      <c r="II1368" s="6"/>
      <c r="IJ1368" s="6"/>
      <c r="IK1368" s="6"/>
      <c r="IL1368" s="6"/>
      <c r="IM1368" s="6"/>
      <c r="IN1368" s="6"/>
      <c r="IO1368" s="6"/>
      <c r="IP1368" s="6"/>
      <c r="IQ1368" s="6"/>
      <c r="IR1368" s="6"/>
      <c r="IS1368" s="6"/>
      <c r="IT1368" s="6"/>
      <c r="IU1368" s="6"/>
      <c r="IV1368" s="6"/>
      <c r="IW1368" s="6"/>
      <c r="IX1368" s="6"/>
      <c r="IY1368" s="6"/>
      <c r="IZ1368" s="6"/>
    </row>
    <row r="1369" spans="1:260" s="5" customFormat="1" x14ac:dyDescent="0.35">
      <c r="A1369" s="32">
        <v>1365</v>
      </c>
      <c r="B1369" s="33">
        <f>ESTUDIANTES!B1369</f>
        <v>0</v>
      </c>
      <c r="C1369" s="33">
        <f>ESTUDIANTES!C1369</f>
        <v>0</v>
      </c>
      <c r="D1369" s="99">
        <f>ESTUDIANTES!D1369</f>
        <v>0</v>
      </c>
      <c r="E1369" s="99"/>
      <c r="F1369" s="99"/>
      <c r="G1369" s="99"/>
      <c r="H1369" s="34">
        <f>ESTUDIANTES!E1369</f>
        <v>0</v>
      </c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  <c r="GP1369" s="6"/>
      <c r="GQ1369" s="6"/>
      <c r="GR1369" s="6"/>
      <c r="GS1369" s="6"/>
      <c r="GT1369" s="6"/>
      <c r="GU1369" s="6"/>
      <c r="GV1369" s="6"/>
      <c r="GW1369" s="6"/>
      <c r="GX1369" s="6"/>
      <c r="GY1369" s="6"/>
      <c r="GZ1369" s="6"/>
      <c r="HA1369" s="6"/>
      <c r="HB1369" s="6"/>
      <c r="HC1369" s="6"/>
      <c r="HD1369" s="6"/>
      <c r="HE1369" s="6"/>
      <c r="HF1369" s="6"/>
      <c r="HG1369" s="6"/>
      <c r="HH1369" s="6"/>
      <c r="HI1369" s="6"/>
      <c r="HJ1369" s="6"/>
      <c r="HK1369" s="6"/>
      <c r="HL1369" s="6"/>
      <c r="HM1369" s="6"/>
      <c r="HN1369" s="6"/>
      <c r="HO1369" s="6"/>
      <c r="HP1369" s="6"/>
      <c r="HQ1369" s="6"/>
      <c r="HR1369" s="6"/>
      <c r="HS1369" s="6"/>
      <c r="HT1369" s="6"/>
      <c r="HU1369" s="6"/>
      <c r="HV1369" s="6"/>
      <c r="HW1369" s="6"/>
      <c r="HX1369" s="6"/>
      <c r="HY1369" s="6"/>
      <c r="HZ1369" s="6"/>
      <c r="IA1369" s="6"/>
      <c r="IB1369" s="6"/>
      <c r="IC1369" s="6"/>
      <c r="ID1369" s="6"/>
      <c r="IE1369" s="6"/>
      <c r="IF1369" s="6"/>
      <c r="IG1369" s="6"/>
      <c r="IH1369" s="6"/>
      <c r="II1369" s="6"/>
      <c r="IJ1369" s="6"/>
      <c r="IK1369" s="6"/>
      <c r="IL1369" s="6"/>
      <c r="IM1369" s="6"/>
      <c r="IN1369" s="6"/>
      <c r="IO1369" s="6"/>
      <c r="IP1369" s="6"/>
      <c r="IQ1369" s="6"/>
      <c r="IR1369" s="6"/>
      <c r="IS1369" s="6"/>
      <c r="IT1369" s="6"/>
      <c r="IU1369" s="6"/>
      <c r="IV1369" s="6"/>
      <c r="IW1369" s="6"/>
      <c r="IX1369" s="6"/>
      <c r="IY1369" s="6"/>
      <c r="IZ1369" s="6"/>
    </row>
    <row r="1370" spans="1:260" s="5" customFormat="1" x14ac:dyDescent="0.35">
      <c r="A1370" s="32">
        <v>1366</v>
      </c>
      <c r="B1370" s="33">
        <f>ESTUDIANTES!B1370</f>
        <v>0</v>
      </c>
      <c r="C1370" s="33">
        <f>ESTUDIANTES!C1370</f>
        <v>0</v>
      </c>
      <c r="D1370" s="99">
        <f>ESTUDIANTES!D1370</f>
        <v>0</v>
      </c>
      <c r="E1370" s="99"/>
      <c r="F1370" s="99"/>
      <c r="G1370" s="99"/>
      <c r="H1370" s="34">
        <f>ESTUDIANTES!E1370</f>
        <v>0</v>
      </c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  <c r="GP1370" s="6"/>
      <c r="GQ1370" s="6"/>
      <c r="GR1370" s="6"/>
      <c r="GS1370" s="6"/>
      <c r="GT1370" s="6"/>
      <c r="GU1370" s="6"/>
      <c r="GV1370" s="6"/>
      <c r="GW1370" s="6"/>
      <c r="GX1370" s="6"/>
      <c r="GY1370" s="6"/>
      <c r="GZ1370" s="6"/>
      <c r="HA1370" s="6"/>
      <c r="HB1370" s="6"/>
      <c r="HC1370" s="6"/>
      <c r="HD1370" s="6"/>
      <c r="HE1370" s="6"/>
      <c r="HF1370" s="6"/>
      <c r="HG1370" s="6"/>
      <c r="HH1370" s="6"/>
      <c r="HI1370" s="6"/>
      <c r="HJ1370" s="6"/>
      <c r="HK1370" s="6"/>
      <c r="HL1370" s="6"/>
      <c r="HM1370" s="6"/>
      <c r="HN1370" s="6"/>
      <c r="HO1370" s="6"/>
      <c r="HP1370" s="6"/>
      <c r="HQ1370" s="6"/>
      <c r="HR1370" s="6"/>
      <c r="HS1370" s="6"/>
      <c r="HT1370" s="6"/>
      <c r="HU1370" s="6"/>
      <c r="HV1370" s="6"/>
      <c r="HW1370" s="6"/>
      <c r="HX1370" s="6"/>
      <c r="HY1370" s="6"/>
      <c r="HZ1370" s="6"/>
      <c r="IA1370" s="6"/>
      <c r="IB1370" s="6"/>
      <c r="IC1370" s="6"/>
      <c r="ID1370" s="6"/>
      <c r="IE1370" s="6"/>
      <c r="IF1370" s="6"/>
      <c r="IG1370" s="6"/>
      <c r="IH1370" s="6"/>
      <c r="II1370" s="6"/>
      <c r="IJ1370" s="6"/>
      <c r="IK1370" s="6"/>
      <c r="IL1370" s="6"/>
      <c r="IM1370" s="6"/>
      <c r="IN1370" s="6"/>
      <c r="IO1370" s="6"/>
      <c r="IP1370" s="6"/>
      <c r="IQ1370" s="6"/>
      <c r="IR1370" s="6"/>
      <c r="IS1370" s="6"/>
      <c r="IT1370" s="6"/>
      <c r="IU1370" s="6"/>
      <c r="IV1370" s="6"/>
      <c r="IW1370" s="6"/>
      <c r="IX1370" s="6"/>
      <c r="IY1370" s="6"/>
      <c r="IZ1370" s="6"/>
    </row>
    <row r="1371" spans="1:260" s="5" customFormat="1" x14ac:dyDescent="0.35">
      <c r="A1371" s="32">
        <v>1367</v>
      </c>
      <c r="B1371" s="33">
        <f>ESTUDIANTES!B1371</f>
        <v>0</v>
      </c>
      <c r="C1371" s="33">
        <f>ESTUDIANTES!C1371</f>
        <v>0</v>
      </c>
      <c r="D1371" s="99">
        <f>ESTUDIANTES!D1371</f>
        <v>0</v>
      </c>
      <c r="E1371" s="99"/>
      <c r="F1371" s="99"/>
      <c r="G1371" s="99"/>
      <c r="H1371" s="34">
        <f>ESTUDIANTES!E1371</f>
        <v>0</v>
      </c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  <c r="GG1371" s="6"/>
      <c r="GH1371" s="6"/>
      <c r="GI1371" s="6"/>
      <c r="GJ1371" s="6"/>
      <c r="GK1371" s="6"/>
      <c r="GL1371" s="6"/>
      <c r="GM1371" s="6"/>
      <c r="GN1371" s="6"/>
      <c r="GO1371" s="6"/>
      <c r="GP1371" s="6"/>
      <c r="GQ1371" s="6"/>
      <c r="GR1371" s="6"/>
      <c r="GS1371" s="6"/>
      <c r="GT1371" s="6"/>
      <c r="GU1371" s="6"/>
      <c r="GV1371" s="6"/>
      <c r="GW1371" s="6"/>
      <c r="GX1371" s="6"/>
      <c r="GY1371" s="6"/>
      <c r="GZ1371" s="6"/>
      <c r="HA1371" s="6"/>
      <c r="HB1371" s="6"/>
      <c r="HC1371" s="6"/>
      <c r="HD1371" s="6"/>
      <c r="HE1371" s="6"/>
      <c r="HF1371" s="6"/>
      <c r="HG1371" s="6"/>
      <c r="HH1371" s="6"/>
      <c r="HI1371" s="6"/>
      <c r="HJ1371" s="6"/>
      <c r="HK1371" s="6"/>
      <c r="HL1371" s="6"/>
      <c r="HM1371" s="6"/>
      <c r="HN1371" s="6"/>
      <c r="HO1371" s="6"/>
      <c r="HP1371" s="6"/>
      <c r="HQ1371" s="6"/>
      <c r="HR1371" s="6"/>
      <c r="HS1371" s="6"/>
      <c r="HT1371" s="6"/>
      <c r="HU1371" s="6"/>
      <c r="HV1371" s="6"/>
      <c r="HW1371" s="6"/>
      <c r="HX1371" s="6"/>
      <c r="HY1371" s="6"/>
      <c r="HZ1371" s="6"/>
      <c r="IA1371" s="6"/>
      <c r="IB1371" s="6"/>
      <c r="IC1371" s="6"/>
      <c r="ID1371" s="6"/>
      <c r="IE1371" s="6"/>
      <c r="IF1371" s="6"/>
      <c r="IG1371" s="6"/>
      <c r="IH1371" s="6"/>
      <c r="II1371" s="6"/>
      <c r="IJ1371" s="6"/>
      <c r="IK1371" s="6"/>
      <c r="IL1371" s="6"/>
      <c r="IM1371" s="6"/>
      <c r="IN1371" s="6"/>
      <c r="IO1371" s="6"/>
      <c r="IP1371" s="6"/>
      <c r="IQ1371" s="6"/>
      <c r="IR1371" s="6"/>
      <c r="IS1371" s="6"/>
      <c r="IT1371" s="6"/>
      <c r="IU1371" s="6"/>
      <c r="IV1371" s="6"/>
      <c r="IW1371" s="6"/>
      <c r="IX1371" s="6"/>
      <c r="IY1371" s="6"/>
      <c r="IZ1371" s="6"/>
    </row>
    <row r="1372" spans="1:260" s="5" customFormat="1" x14ac:dyDescent="0.35">
      <c r="A1372" s="32">
        <v>1368</v>
      </c>
      <c r="B1372" s="33">
        <f>ESTUDIANTES!B1372</f>
        <v>0</v>
      </c>
      <c r="C1372" s="33">
        <f>ESTUDIANTES!C1372</f>
        <v>0</v>
      </c>
      <c r="D1372" s="99">
        <f>ESTUDIANTES!D1372</f>
        <v>0</v>
      </c>
      <c r="E1372" s="99"/>
      <c r="F1372" s="99"/>
      <c r="G1372" s="99"/>
      <c r="H1372" s="34">
        <f>ESTUDIANTES!E1372</f>
        <v>0</v>
      </c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  <c r="GP1372" s="6"/>
      <c r="GQ1372" s="6"/>
      <c r="GR1372" s="6"/>
      <c r="GS1372" s="6"/>
      <c r="GT1372" s="6"/>
      <c r="GU1372" s="6"/>
      <c r="GV1372" s="6"/>
      <c r="GW1372" s="6"/>
      <c r="GX1372" s="6"/>
      <c r="GY1372" s="6"/>
      <c r="GZ1372" s="6"/>
      <c r="HA1372" s="6"/>
      <c r="HB1372" s="6"/>
      <c r="HC1372" s="6"/>
      <c r="HD1372" s="6"/>
      <c r="HE1372" s="6"/>
      <c r="HF1372" s="6"/>
      <c r="HG1372" s="6"/>
      <c r="HH1372" s="6"/>
      <c r="HI1372" s="6"/>
      <c r="HJ1372" s="6"/>
      <c r="HK1372" s="6"/>
      <c r="HL1372" s="6"/>
      <c r="HM1372" s="6"/>
      <c r="HN1372" s="6"/>
      <c r="HO1372" s="6"/>
      <c r="HP1372" s="6"/>
      <c r="HQ1372" s="6"/>
      <c r="HR1372" s="6"/>
      <c r="HS1372" s="6"/>
      <c r="HT1372" s="6"/>
      <c r="HU1372" s="6"/>
      <c r="HV1372" s="6"/>
      <c r="HW1372" s="6"/>
      <c r="HX1372" s="6"/>
      <c r="HY1372" s="6"/>
      <c r="HZ1372" s="6"/>
      <c r="IA1372" s="6"/>
      <c r="IB1372" s="6"/>
      <c r="IC1372" s="6"/>
      <c r="ID1372" s="6"/>
      <c r="IE1372" s="6"/>
      <c r="IF1372" s="6"/>
      <c r="IG1372" s="6"/>
      <c r="IH1372" s="6"/>
      <c r="II1372" s="6"/>
      <c r="IJ1372" s="6"/>
      <c r="IK1372" s="6"/>
      <c r="IL1372" s="6"/>
      <c r="IM1372" s="6"/>
      <c r="IN1372" s="6"/>
      <c r="IO1372" s="6"/>
      <c r="IP1372" s="6"/>
      <c r="IQ1372" s="6"/>
      <c r="IR1372" s="6"/>
      <c r="IS1372" s="6"/>
      <c r="IT1372" s="6"/>
      <c r="IU1372" s="6"/>
      <c r="IV1372" s="6"/>
      <c r="IW1372" s="6"/>
      <c r="IX1372" s="6"/>
      <c r="IY1372" s="6"/>
      <c r="IZ1372" s="6"/>
    </row>
    <row r="1373" spans="1:260" s="5" customFormat="1" x14ac:dyDescent="0.35">
      <c r="A1373" s="32">
        <v>1369</v>
      </c>
      <c r="B1373" s="33">
        <f>ESTUDIANTES!B1373</f>
        <v>0</v>
      </c>
      <c r="C1373" s="33">
        <f>ESTUDIANTES!C1373</f>
        <v>0</v>
      </c>
      <c r="D1373" s="99">
        <f>ESTUDIANTES!D1373</f>
        <v>0</v>
      </c>
      <c r="E1373" s="99"/>
      <c r="F1373" s="99"/>
      <c r="G1373" s="99"/>
      <c r="H1373" s="34">
        <f>ESTUDIANTES!E1373</f>
        <v>0</v>
      </c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  <c r="GW1373" s="6"/>
      <c r="GX1373" s="6"/>
      <c r="GY1373" s="6"/>
      <c r="GZ1373" s="6"/>
      <c r="HA1373" s="6"/>
      <c r="HB1373" s="6"/>
      <c r="HC1373" s="6"/>
      <c r="HD1373" s="6"/>
      <c r="HE1373" s="6"/>
      <c r="HF1373" s="6"/>
      <c r="HG1373" s="6"/>
      <c r="HH1373" s="6"/>
      <c r="HI1373" s="6"/>
      <c r="HJ1373" s="6"/>
      <c r="HK1373" s="6"/>
      <c r="HL1373" s="6"/>
      <c r="HM1373" s="6"/>
      <c r="HN1373" s="6"/>
      <c r="HO1373" s="6"/>
      <c r="HP1373" s="6"/>
      <c r="HQ1373" s="6"/>
      <c r="HR1373" s="6"/>
      <c r="HS1373" s="6"/>
      <c r="HT1373" s="6"/>
      <c r="HU1373" s="6"/>
      <c r="HV1373" s="6"/>
      <c r="HW1373" s="6"/>
      <c r="HX1373" s="6"/>
      <c r="HY1373" s="6"/>
      <c r="HZ1373" s="6"/>
      <c r="IA1373" s="6"/>
      <c r="IB1373" s="6"/>
      <c r="IC1373" s="6"/>
      <c r="ID1373" s="6"/>
      <c r="IE1373" s="6"/>
      <c r="IF1373" s="6"/>
      <c r="IG1373" s="6"/>
      <c r="IH1373" s="6"/>
      <c r="II1373" s="6"/>
      <c r="IJ1373" s="6"/>
      <c r="IK1373" s="6"/>
      <c r="IL1373" s="6"/>
      <c r="IM1373" s="6"/>
      <c r="IN1373" s="6"/>
      <c r="IO1373" s="6"/>
      <c r="IP1373" s="6"/>
      <c r="IQ1373" s="6"/>
      <c r="IR1373" s="6"/>
      <c r="IS1373" s="6"/>
      <c r="IT1373" s="6"/>
      <c r="IU1373" s="6"/>
      <c r="IV1373" s="6"/>
      <c r="IW1373" s="6"/>
      <c r="IX1373" s="6"/>
      <c r="IY1373" s="6"/>
      <c r="IZ1373" s="6"/>
    </row>
    <row r="1374" spans="1:260" s="5" customFormat="1" x14ac:dyDescent="0.35">
      <c r="A1374" s="32">
        <v>1370</v>
      </c>
      <c r="B1374" s="33">
        <f>ESTUDIANTES!B1374</f>
        <v>0</v>
      </c>
      <c r="C1374" s="33">
        <f>ESTUDIANTES!C1374</f>
        <v>0</v>
      </c>
      <c r="D1374" s="99">
        <f>ESTUDIANTES!D1374</f>
        <v>0</v>
      </c>
      <c r="E1374" s="99"/>
      <c r="F1374" s="99"/>
      <c r="G1374" s="99"/>
      <c r="H1374" s="34">
        <f>ESTUDIANTES!E1374</f>
        <v>0</v>
      </c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  <c r="GP1374" s="6"/>
      <c r="GQ1374" s="6"/>
      <c r="GR1374" s="6"/>
      <c r="GS1374" s="6"/>
      <c r="GT1374" s="6"/>
      <c r="GU1374" s="6"/>
      <c r="GV1374" s="6"/>
      <c r="GW1374" s="6"/>
      <c r="GX1374" s="6"/>
      <c r="GY1374" s="6"/>
      <c r="GZ1374" s="6"/>
      <c r="HA1374" s="6"/>
      <c r="HB1374" s="6"/>
      <c r="HC1374" s="6"/>
      <c r="HD1374" s="6"/>
      <c r="HE1374" s="6"/>
      <c r="HF1374" s="6"/>
      <c r="HG1374" s="6"/>
      <c r="HH1374" s="6"/>
      <c r="HI1374" s="6"/>
      <c r="HJ1374" s="6"/>
      <c r="HK1374" s="6"/>
      <c r="HL1374" s="6"/>
      <c r="HM1374" s="6"/>
      <c r="HN1374" s="6"/>
      <c r="HO1374" s="6"/>
      <c r="HP1374" s="6"/>
      <c r="HQ1374" s="6"/>
      <c r="HR1374" s="6"/>
      <c r="HS1374" s="6"/>
      <c r="HT1374" s="6"/>
      <c r="HU1374" s="6"/>
      <c r="HV1374" s="6"/>
      <c r="HW1374" s="6"/>
      <c r="HX1374" s="6"/>
      <c r="HY1374" s="6"/>
      <c r="HZ1374" s="6"/>
      <c r="IA1374" s="6"/>
      <c r="IB1374" s="6"/>
      <c r="IC1374" s="6"/>
      <c r="ID1374" s="6"/>
      <c r="IE1374" s="6"/>
      <c r="IF1374" s="6"/>
      <c r="IG1374" s="6"/>
      <c r="IH1374" s="6"/>
      <c r="II1374" s="6"/>
      <c r="IJ1374" s="6"/>
      <c r="IK1374" s="6"/>
      <c r="IL1374" s="6"/>
      <c r="IM1374" s="6"/>
      <c r="IN1374" s="6"/>
      <c r="IO1374" s="6"/>
      <c r="IP1374" s="6"/>
      <c r="IQ1374" s="6"/>
      <c r="IR1374" s="6"/>
      <c r="IS1374" s="6"/>
      <c r="IT1374" s="6"/>
      <c r="IU1374" s="6"/>
      <c r="IV1374" s="6"/>
      <c r="IW1374" s="6"/>
      <c r="IX1374" s="6"/>
      <c r="IY1374" s="6"/>
      <c r="IZ1374" s="6"/>
    </row>
    <row r="1375" spans="1:260" s="5" customFormat="1" x14ac:dyDescent="0.35">
      <c r="A1375" s="32">
        <v>1371</v>
      </c>
      <c r="B1375" s="33">
        <f>ESTUDIANTES!B1375</f>
        <v>0</v>
      </c>
      <c r="C1375" s="33">
        <f>ESTUDIANTES!C1375</f>
        <v>0</v>
      </c>
      <c r="D1375" s="99">
        <f>ESTUDIANTES!D1375</f>
        <v>0</v>
      </c>
      <c r="E1375" s="99"/>
      <c r="F1375" s="99"/>
      <c r="G1375" s="99"/>
      <c r="H1375" s="34">
        <f>ESTUDIANTES!E1375</f>
        <v>0</v>
      </c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  <c r="GP1375" s="6"/>
      <c r="GQ1375" s="6"/>
      <c r="GR1375" s="6"/>
      <c r="GS1375" s="6"/>
      <c r="GT1375" s="6"/>
      <c r="GU1375" s="6"/>
      <c r="GV1375" s="6"/>
      <c r="GW1375" s="6"/>
      <c r="GX1375" s="6"/>
      <c r="GY1375" s="6"/>
      <c r="GZ1375" s="6"/>
      <c r="HA1375" s="6"/>
      <c r="HB1375" s="6"/>
      <c r="HC1375" s="6"/>
      <c r="HD1375" s="6"/>
      <c r="HE1375" s="6"/>
      <c r="HF1375" s="6"/>
      <c r="HG1375" s="6"/>
      <c r="HH1375" s="6"/>
      <c r="HI1375" s="6"/>
      <c r="HJ1375" s="6"/>
      <c r="HK1375" s="6"/>
      <c r="HL1375" s="6"/>
      <c r="HM1375" s="6"/>
      <c r="HN1375" s="6"/>
      <c r="HO1375" s="6"/>
      <c r="HP1375" s="6"/>
      <c r="HQ1375" s="6"/>
      <c r="HR1375" s="6"/>
      <c r="HS1375" s="6"/>
      <c r="HT1375" s="6"/>
      <c r="HU1375" s="6"/>
      <c r="HV1375" s="6"/>
      <c r="HW1375" s="6"/>
      <c r="HX1375" s="6"/>
      <c r="HY1375" s="6"/>
      <c r="HZ1375" s="6"/>
      <c r="IA1375" s="6"/>
      <c r="IB1375" s="6"/>
      <c r="IC1375" s="6"/>
      <c r="ID1375" s="6"/>
      <c r="IE1375" s="6"/>
      <c r="IF1375" s="6"/>
      <c r="IG1375" s="6"/>
      <c r="IH1375" s="6"/>
      <c r="II1375" s="6"/>
      <c r="IJ1375" s="6"/>
      <c r="IK1375" s="6"/>
      <c r="IL1375" s="6"/>
      <c r="IM1375" s="6"/>
      <c r="IN1375" s="6"/>
      <c r="IO1375" s="6"/>
      <c r="IP1375" s="6"/>
      <c r="IQ1375" s="6"/>
      <c r="IR1375" s="6"/>
      <c r="IS1375" s="6"/>
      <c r="IT1375" s="6"/>
      <c r="IU1375" s="6"/>
      <c r="IV1375" s="6"/>
      <c r="IW1375" s="6"/>
      <c r="IX1375" s="6"/>
      <c r="IY1375" s="6"/>
      <c r="IZ1375" s="6"/>
    </row>
    <row r="1376" spans="1:260" s="5" customFormat="1" x14ac:dyDescent="0.35">
      <c r="A1376" s="32">
        <v>1372</v>
      </c>
      <c r="B1376" s="33">
        <f>ESTUDIANTES!B1376</f>
        <v>0</v>
      </c>
      <c r="C1376" s="33">
        <f>ESTUDIANTES!C1376</f>
        <v>0</v>
      </c>
      <c r="D1376" s="99">
        <f>ESTUDIANTES!D1376</f>
        <v>0</v>
      </c>
      <c r="E1376" s="99"/>
      <c r="F1376" s="99"/>
      <c r="G1376" s="99"/>
      <c r="H1376" s="34">
        <f>ESTUDIANTES!E1376</f>
        <v>0</v>
      </c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  <c r="GP1376" s="6"/>
      <c r="GQ1376" s="6"/>
      <c r="GR1376" s="6"/>
      <c r="GS1376" s="6"/>
      <c r="GT1376" s="6"/>
      <c r="GU1376" s="6"/>
      <c r="GV1376" s="6"/>
      <c r="GW1376" s="6"/>
      <c r="GX1376" s="6"/>
      <c r="GY1376" s="6"/>
      <c r="GZ1376" s="6"/>
      <c r="HA1376" s="6"/>
      <c r="HB1376" s="6"/>
      <c r="HC1376" s="6"/>
      <c r="HD1376" s="6"/>
      <c r="HE1376" s="6"/>
      <c r="HF1376" s="6"/>
      <c r="HG1376" s="6"/>
      <c r="HH1376" s="6"/>
      <c r="HI1376" s="6"/>
      <c r="HJ1376" s="6"/>
      <c r="HK1376" s="6"/>
      <c r="HL1376" s="6"/>
      <c r="HM1376" s="6"/>
      <c r="HN1376" s="6"/>
      <c r="HO1376" s="6"/>
      <c r="HP1376" s="6"/>
      <c r="HQ1376" s="6"/>
      <c r="HR1376" s="6"/>
      <c r="HS1376" s="6"/>
      <c r="HT1376" s="6"/>
      <c r="HU1376" s="6"/>
      <c r="HV1376" s="6"/>
      <c r="HW1376" s="6"/>
      <c r="HX1376" s="6"/>
      <c r="HY1376" s="6"/>
      <c r="HZ1376" s="6"/>
      <c r="IA1376" s="6"/>
      <c r="IB1376" s="6"/>
      <c r="IC1376" s="6"/>
      <c r="ID1376" s="6"/>
      <c r="IE1376" s="6"/>
      <c r="IF1376" s="6"/>
      <c r="IG1376" s="6"/>
      <c r="IH1376" s="6"/>
      <c r="II1376" s="6"/>
      <c r="IJ1376" s="6"/>
      <c r="IK1376" s="6"/>
      <c r="IL1376" s="6"/>
      <c r="IM1376" s="6"/>
      <c r="IN1376" s="6"/>
      <c r="IO1376" s="6"/>
      <c r="IP1376" s="6"/>
      <c r="IQ1376" s="6"/>
      <c r="IR1376" s="6"/>
      <c r="IS1376" s="6"/>
      <c r="IT1376" s="6"/>
      <c r="IU1376" s="6"/>
      <c r="IV1376" s="6"/>
      <c r="IW1376" s="6"/>
      <c r="IX1376" s="6"/>
      <c r="IY1376" s="6"/>
      <c r="IZ1376" s="6"/>
    </row>
    <row r="1377" spans="1:260" s="5" customFormat="1" x14ac:dyDescent="0.35">
      <c r="A1377" s="32">
        <v>1373</v>
      </c>
      <c r="B1377" s="33">
        <f>ESTUDIANTES!B1377</f>
        <v>0</v>
      </c>
      <c r="C1377" s="33">
        <f>ESTUDIANTES!C1377</f>
        <v>0</v>
      </c>
      <c r="D1377" s="99">
        <f>ESTUDIANTES!D1377</f>
        <v>0</v>
      </c>
      <c r="E1377" s="99"/>
      <c r="F1377" s="99"/>
      <c r="G1377" s="99"/>
      <c r="H1377" s="34">
        <f>ESTUDIANTES!E1377</f>
        <v>0</v>
      </c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  <c r="GP1377" s="6"/>
      <c r="GQ1377" s="6"/>
      <c r="GR1377" s="6"/>
      <c r="GS1377" s="6"/>
      <c r="GT1377" s="6"/>
      <c r="GU1377" s="6"/>
      <c r="GV1377" s="6"/>
      <c r="GW1377" s="6"/>
      <c r="GX1377" s="6"/>
      <c r="GY1377" s="6"/>
      <c r="GZ1377" s="6"/>
      <c r="HA1377" s="6"/>
      <c r="HB1377" s="6"/>
      <c r="HC1377" s="6"/>
      <c r="HD1377" s="6"/>
      <c r="HE1377" s="6"/>
      <c r="HF1377" s="6"/>
      <c r="HG1377" s="6"/>
      <c r="HH1377" s="6"/>
      <c r="HI1377" s="6"/>
      <c r="HJ1377" s="6"/>
      <c r="HK1377" s="6"/>
      <c r="HL1377" s="6"/>
      <c r="HM1377" s="6"/>
      <c r="HN1377" s="6"/>
      <c r="HO1377" s="6"/>
      <c r="HP1377" s="6"/>
      <c r="HQ1377" s="6"/>
      <c r="HR1377" s="6"/>
      <c r="HS1377" s="6"/>
      <c r="HT1377" s="6"/>
      <c r="HU1377" s="6"/>
      <c r="HV1377" s="6"/>
      <c r="HW1377" s="6"/>
      <c r="HX1377" s="6"/>
      <c r="HY1377" s="6"/>
      <c r="HZ1377" s="6"/>
      <c r="IA1377" s="6"/>
      <c r="IB1377" s="6"/>
      <c r="IC1377" s="6"/>
      <c r="ID1377" s="6"/>
      <c r="IE1377" s="6"/>
      <c r="IF1377" s="6"/>
      <c r="IG1377" s="6"/>
      <c r="IH1377" s="6"/>
      <c r="II1377" s="6"/>
      <c r="IJ1377" s="6"/>
      <c r="IK1377" s="6"/>
      <c r="IL1377" s="6"/>
      <c r="IM1377" s="6"/>
      <c r="IN1377" s="6"/>
      <c r="IO1377" s="6"/>
      <c r="IP1377" s="6"/>
      <c r="IQ1377" s="6"/>
      <c r="IR1377" s="6"/>
      <c r="IS1377" s="6"/>
      <c r="IT1377" s="6"/>
      <c r="IU1377" s="6"/>
      <c r="IV1377" s="6"/>
      <c r="IW1377" s="6"/>
      <c r="IX1377" s="6"/>
      <c r="IY1377" s="6"/>
      <c r="IZ1377" s="6"/>
    </row>
    <row r="1378" spans="1:260" s="5" customFormat="1" x14ac:dyDescent="0.35">
      <c r="A1378" s="32">
        <v>1374</v>
      </c>
      <c r="B1378" s="33">
        <f>ESTUDIANTES!B1378</f>
        <v>0</v>
      </c>
      <c r="C1378" s="33">
        <f>ESTUDIANTES!C1378</f>
        <v>0</v>
      </c>
      <c r="D1378" s="99">
        <f>ESTUDIANTES!D1378</f>
        <v>0</v>
      </c>
      <c r="E1378" s="99"/>
      <c r="F1378" s="99"/>
      <c r="G1378" s="99"/>
      <c r="H1378" s="34">
        <f>ESTUDIANTES!E1378</f>
        <v>0</v>
      </c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  <c r="GP1378" s="6"/>
      <c r="GQ1378" s="6"/>
      <c r="GR1378" s="6"/>
      <c r="GS1378" s="6"/>
      <c r="GT1378" s="6"/>
      <c r="GU1378" s="6"/>
      <c r="GV1378" s="6"/>
      <c r="GW1378" s="6"/>
      <c r="GX1378" s="6"/>
      <c r="GY1378" s="6"/>
      <c r="GZ1378" s="6"/>
      <c r="HA1378" s="6"/>
      <c r="HB1378" s="6"/>
      <c r="HC1378" s="6"/>
      <c r="HD1378" s="6"/>
      <c r="HE1378" s="6"/>
      <c r="HF1378" s="6"/>
      <c r="HG1378" s="6"/>
      <c r="HH1378" s="6"/>
      <c r="HI1378" s="6"/>
      <c r="HJ1378" s="6"/>
      <c r="HK1378" s="6"/>
      <c r="HL1378" s="6"/>
      <c r="HM1378" s="6"/>
      <c r="HN1378" s="6"/>
      <c r="HO1378" s="6"/>
      <c r="HP1378" s="6"/>
      <c r="HQ1378" s="6"/>
      <c r="HR1378" s="6"/>
      <c r="HS1378" s="6"/>
      <c r="HT1378" s="6"/>
      <c r="HU1378" s="6"/>
      <c r="HV1378" s="6"/>
      <c r="HW1378" s="6"/>
      <c r="HX1378" s="6"/>
      <c r="HY1378" s="6"/>
      <c r="HZ1378" s="6"/>
      <c r="IA1378" s="6"/>
      <c r="IB1378" s="6"/>
      <c r="IC1378" s="6"/>
      <c r="ID1378" s="6"/>
      <c r="IE1378" s="6"/>
      <c r="IF1378" s="6"/>
      <c r="IG1378" s="6"/>
      <c r="IH1378" s="6"/>
      <c r="II1378" s="6"/>
      <c r="IJ1378" s="6"/>
      <c r="IK1378" s="6"/>
      <c r="IL1378" s="6"/>
      <c r="IM1378" s="6"/>
      <c r="IN1378" s="6"/>
      <c r="IO1378" s="6"/>
      <c r="IP1378" s="6"/>
      <c r="IQ1378" s="6"/>
      <c r="IR1378" s="6"/>
      <c r="IS1378" s="6"/>
      <c r="IT1378" s="6"/>
      <c r="IU1378" s="6"/>
      <c r="IV1378" s="6"/>
      <c r="IW1378" s="6"/>
      <c r="IX1378" s="6"/>
      <c r="IY1378" s="6"/>
      <c r="IZ1378" s="6"/>
    </row>
    <row r="1379" spans="1:260" s="5" customFormat="1" x14ac:dyDescent="0.35">
      <c r="A1379" s="32">
        <v>1375</v>
      </c>
      <c r="B1379" s="33">
        <f>ESTUDIANTES!B1379</f>
        <v>0</v>
      </c>
      <c r="C1379" s="33">
        <f>ESTUDIANTES!C1379</f>
        <v>0</v>
      </c>
      <c r="D1379" s="99">
        <f>ESTUDIANTES!D1379</f>
        <v>0</v>
      </c>
      <c r="E1379" s="99"/>
      <c r="F1379" s="99"/>
      <c r="G1379" s="99"/>
      <c r="H1379" s="34">
        <f>ESTUDIANTES!E1379</f>
        <v>0</v>
      </c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  <c r="GP1379" s="6"/>
      <c r="GQ1379" s="6"/>
      <c r="GR1379" s="6"/>
      <c r="GS1379" s="6"/>
      <c r="GT1379" s="6"/>
      <c r="GU1379" s="6"/>
      <c r="GV1379" s="6"/>
      <c r="GW1379" s="6"/>
      <c r="GX1379" s="6"/>
      <c r="GY1379" s="6"/>
      <c r="GZ1379" s="6"/>
      <c r="HA1379" s="6"/>
      <c r="HB1379" s="6"/>
      <c r="HC1379" s="6"/>
      <c r="HD1379" s="6"/>
      <c r="HE1379" s="6"/>
      <c r="HF1379" s="6"/>
      <c r="HG1379" s="6"/>
      <c r="HH1379" s="6"/>
      <c r="HI1379" s="6"/>
      <c r="HJ1379" s="6"/>
      <c r="HK1379" s="6"/>
      <c r="HL1379" s="6"/>
      <c r="HM1379" s="6"/>
      <c r="HN1379" s="6"/>
      <c r="HO1379" s="6"/>
      <c r="HP1379" s="6"/>
      <c r="HQ1379" s="6"/>
      <c r="HR1379" s="6"/>
      <c r="HS1379" s="6"/>
      <c r="HT1379" s="6"/>
      <c r="HU1379" s="6"/>
      <c r="HV1379" s="6"/>
      <c r="HW1379" s="6"/>
      <c r="HX1379" s="6"/>
      <c r="HY1379" s="6"/>
      <c r="HZ1379" s="6"/>
      <c r="IA1379" s="6"/>
      <c r="IB1379" s="6"/>
      <c r="IC1379" s="6"/>
      <c r="ID1379" s="6"/>
      <c r="IE1379" s="6"/>
      <c r="IF1379" s="6"/>
      <c r="IG1379" s="6"/>
      <c r="IH1379" s="6"/>
      <c r="II1379" s="6"/>
      <c r="IJ1379" s="6"/>
      <c r="IK1379" s="6"/>
      <c r="IL1379" s="6"/>
      <c r="IM1379" s="6"/>
      <c r="IN1379" s="6"/>
      <c r="IO1379" s="6"/>
      <c r="IP1379" s="6"/>
      <c r="IQ1379" s="6"/>
      <c r="IR1379" s="6"/>
      <c r="IS1379" s="6"/>
      <c r="IT1379" s="6"/>
      <c r="IU1379" s="6"/>
      <c r="IV1379" s="6"/>
      <c r="IW1379" s="6"/>
      <c r="IX1379" s="6"/>
      <c r="IY1379" s="6"/>
      <c r="IZ1379" s="6"/>
    </row>
    <row r="1380" spans="1:260" s="5" customFormat="1" x14ac:dyDescent="0.35">
      <c r="A1380" s="32">
        <v>1376</v>
      </c>
      <c r="B1380" s="33">
        <f>ESTUDIANTES!B1380</f>
        <v>0</v>
      </c>
      <c r="C1380" s="33">
        <f>ESTUDIANTES!C1380</f>
        <v>0</v>
      </c>
      <c r="D1380" s="99">
        <f>ESTUDIANTES!D1380</f>
        <v>0</v>
      </c>
      <c r="E1380" s="99"/>
      <c r="F1380" s="99"/>
      <c r="G1380" s="99"/>
      <c r="H1380" s="34">
        <f>ESTUDIANTES!E1380</f>
        <v>0</v>
      </c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  <c r="GP1380" s="6"/>
      <c r="GQ1380" s="6"/>
      <c r="GR1380" s="6"/>
      <c r="GS1380" s="6"/>
      <c r="GT1380" s="6"/>
      <c r="GU1380" s="6"/>
      <c r="GV1380" s="6"/>
      <c r="GW1380" s="6"/>
      <c r="GX1380" s="6"/>
      <c r="GY1380" s="6"/>
      <c r="GZ1380" s="6"/>
      <c r="HA1380" s="6"/>
      <c r="HB1380" s="6"/>
      <c r="HC1380" s="6"/>
      <c r="HD1380" s="6"/>
      <c r="HE1380" s="6"/>
      <c r="HF1380" s="6"/>
      <c r="HG1380" s="6"/>
      <c r="HH1380" s="6"/>
      <c r="HI1380" s="6"/>
      <c r="HJ1380" s="6"/>
      <c r="HK1380" s="6"/>
      <c r="HL1380" s="6"/>
      <c r="HM1380" s="6"/>
      <c r="HN1380" s="6"/>
      <c r="HO1380" s="6"/>
      <c r="HP1380" s="6"/>
      <c r="HQ1380" s="6"/>
      <c r="HR1380" s="6"/>
      <c r="HS1380" s="6"/>
      <c r="HT1380" s="6"/>
      <c r="HU1380" s="6"/>
      <c r="HV1380" s="6"/>
      <c r="HW1380" s="6"/>
      <c r="HX1380" s="6"/>
      <c r="HY1380" s="6"/>
      <c r="HZ1380" s="6"/>
      <c r="IA1380" s="6"/>
      <c r="IB1380" s="6"/>
      <c r="IC1380" s="6"/>
      <c r="ID1380" s="6"/>
      <c r="IE1380" s="6"/>
      <c r="IF1380" s="6"/>
      <c r="IG1380" s="6"/>
      <c r="IH1380" s="6"/>
      <c r="II1380" s="6"/>
      <c r="IJ1380" s="6"/>
      <c r="IK1380" s="6"/>
      <c r="IL1380" s="6"/>
      <c r="IM1380" s="6"/>
      <c r="IN1380" s="6"/>
      <c r="IO1380" s="6"/>
      <c r="IP1380" s="6"/>
      <c r="IQ1380" s="6"/>
      <c r="IR1380" s="6"/>
      <c r="IS1380" s="6"/>
      <c r="IT1380" s="6"/>
      <c r="IU1380" s="6"/>
      <c r="IV1380" s="6"/>
      <c r="IW1380" s="6"/>
      <c r="IX1380" s="6"/>
      <c r="IY1380" s="6"/>
      <c r="IZ1380" s="6"/>
    </row>
    <row r="1381" spans="1:260" s="5" customFormat="1" x14ac:dyDescent="0.35">
      <c r="A1381" s="32">
        <v>1377</v>
      </c>
      <c r="B1381" s="33">
        <f>ESTUDIANTES!B1381</f>
        <v>0</v>
      </c>
      <c r="C1381" s="33">
        <f>ESTUDIANTES!C1381</f>
        <v>0</v>
      </c>
      <c r="D1381" s="99">
        <f>ESTUDIANTES!D1381</f>
        <v>0</v>
      </c>
      <c r="E1381" s="99"/>
      <c r="F1381" s="99"/>
      <c r="G1381" s="99"/>
      <c r="H1381" s="34">
        <f>ESTUDIANTES!E1381</f>
        <v>0</v>
      </c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  <c r="GP1381" s="6"/>
      <c r="GQ1381" s="6"/>
      <c r="GR1381" s="6"/>
      <c r="GS1381" s="6"/>
      <c r="GT1381" s="6"/>
      <c r="GU1381" s="6"/>
      <c r="GV1381" s="6"/>
      <c r="GW1381" s="6"/>
      <c r="GX1381" s="6"/>
      <c r="GY1381" s="6"/>
      <c r="GZ1381" s="6"/>
      <c r="HA1381" s="6"/>
      <c r="HB1381" s="6"/>
      <c r="HC1381" s="6"/>
      <c r="HD1381" s="6"/>
      <c r="HE1381" s="6"/>
      <c r="HF1381" s="6"/>
      <c r="HG1381" s="6"/>
      <c r="HH1381" s="6"/>
      <c r="HI1381" s="6"/>
      <c r="HJ1381" s="6"/>
      <c r="HK1381" s="6"/>
      <c r="HL1381" s="6"/>
      <c r="HM1381" s="6"/>
      <c r="HN1381" s="6"/>
      <c r="HO1381" s="6"/>
      <c r="HP1381" s="6"/>
      <c r="HQ1381" s="6"/>
      <c r="HR1381" s="6"/>
      <c r="HS1381" s="6"/>
      <c r="HT1381" s="6"/>
      <c r="HU1381" s="6"/>
      <c r="HV1381" s="6"/>
      <c r="HW1381" s="6"/>
      <c r="HX1381" s="6"/>
      <c r="HY1381" s="6"/>
      <c r="HZ1381" s="6"/>
      <c r="IA1381" s="6"/>
      <c r="IB1381" s="6"/>
      <c r="IC1381" s="6"/>
      <c r="ID1381" s="6"/>
      <c r="IE1381" s="6"/>
      <c r="IF1381" s="6"/>
      <c r="IG1381" s="6"/>
      <c r="IH1381" s="6"/>
      <c r="II1381" s="6"/>
      <c r="IJ1381" s="6"/>
      <c r="IK1381" s="6"/>
      <c r="IL1381" s="6"/>
      <c r="IM1381" s="6"/>
      <c r="IN1381" s="6"/>
      <c r="IO1381" s="6"/>
      <c r="IP1381" s="6"/>
      <c r="IQ1381" s="6"/>
      <c r="IR1381" s="6"/>
      <c r="IS1381" s="6"/>
      <c r="IT1381" s="6"/>
      <c r="IU1381" s="6"/>
      <c r="IV1381" s="6"/>
      <c r="IW1381" s="6"/>
      <c r="IX1381" s="6"/>
      <c r="IY1381" s="6"/>
      <c r="IZ1381" s="6"/>
    </row>
    <row r="1382" spans="1:260" s="5" customFormat="1" x14ac:dyDescent="0.35">
      <c r="A1382" s="32">
        <v>1378</v>
      </c>
      <c r="B1382" s="33">
        <f>ESTUDIANTES!B1382</f>
        <v>0</v>
      </c>
      <c r="C1382" s="33">
        <f>ESTUDIANTES!C1382</f>
        <v>0</v>
      </c>
      <c r="D1382" s="99">
        <f>ESTUDIANTES!D1382</f>
        <v>0</v>
      </c>
      <c r="E1382" s="99"/>
      <c r="F1382" s="99"/>
      <c r="G1382" s="99"/>
      <c r="H1382" s="34">
        <f>ESTUDIANTES!E1382</f>
        <v>0</v>
      </c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  <c r="GP1382" s="6"/>
      <c r="GQ1382" s="6"/>
      <c r="GR1382" s="6"/>
      <c r="GS1382" s="6"/>
      <c r="GT1382" s="6"/>
      <c r="GU1382" s="6"/>
      <c r="GV1382" s="6"/>
      <c r="GW1382" s="6"/>
      <c r="GX1382" s="6"/>
      <c r="GY1382" s="6"/>
      <c r="GZ1382" s="6"/>
      <c r="HA1382" s="6"/>
      <c r="HB1382" s="6"/>
      <c r="HC1382" s="6"/>
      <c r="HD1382" s="6"/>
      <c r="HE1382" s="6"/>
      <c r="HF1382" s="6"/>
      <c r="HG1382" s="6"/>
      <c r="HH1382" s="6"/>
      <c r="HI1382" s="6"/>
      <c r="HJ1382" s="6"/>
      <c r="HK1382" s="6"/>
      <c r="HL1382" s="6"/>
      <c r="HM1382" s="6"/>
      <c r="HN1382" s="6"/>
      <c r="HO1382" s="6"/>
      <c r="HP1382" s="6"/>
      <c r="HQ1382" s="6"/>
      <c r="HR1382" s="6"/>
      <c r="HS1382" s="6"/>
      <c r="HT1382" s="6"/>
      <c r="HU1382" s="6"/>
      <c r="HV1382" s="6"/>
      <c r="HW1382" s="6"/>
      <c r="HX1382" s="6"/>
      <c r="HY1382" s="6"/>
      <c r="HZ1382" s="6"/>
      <c r="IA1382" s="6"/>
      <c r="IB1382" s="6"/>
      <c r="IC1382" s="6"/>
      <c r="ID1382" s="6"/>
      <c r="IE1382" s="6"/>
      <c r="IF1382" s="6"/>
      <c r="IG1382" s="6"/>
      <c r="IH1382" s="6"/>
      <c r="II1382" s="6"/>
      <c r="IJ1382" s="6"/>
      <c r="IK1382" s="6"/>
      <c r="IL1382" s="6"/>
      <c r="IM1382" s="6"/>
      <c r="IN1382" s="6"/>
      <c r="IO1382" s="6"/>
      <c r="IP1382" s="6"/>
      <c r="IQ1382" s="6"/>
      <c r="IR1382" s="6"/>
      <c r="IS1382" s="6"/>
      <c r="IT1382" s="6"/>
      <c r="IU1382" s="6"/>
      <c r="IV1382" s="6"/>
      <c r="IW1382" s="6"/>
      <c r="IX1382" s="6"/>
      <c r="IY1382" s="6"/>
      <c r="IZ1382" s="6"/>
    </row>
    <row r="1383" spans="1:260" s="5" customFormat="1" x14ac:dyDescent="0.35">
      <c r="A1383" s="32">
        <v>1379</v>
      </c>
      <c r="B1383" s="33">
        <f>ESTUDIANTES!B1383</f>
        <v>0</v>
      </c>
      <c r="C1383" s="33">
        <f>ESTUDIANTES!C1383</f>
        <v>0</v>
      </c>
      <c r="D1383" s="99">
        <f>ESTUDIANTES!D1383</f>
        <v>0</v>
      </c>
      <c r="E1383" s="99"/>
      <c r="F1383" s="99"/>
      <c r="G1383" s="99"/>
      <c r="H1383" s="34">
        <f>ESTUDIANTES!E1383</f>
        <v>0</v>
      </c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  <c r="GP1383" s="6"/>
      <c r="GQ1383" s="6"/>
      <c r="GR1383" s="6"/>
      <c r="GS1383" s="6"/>
      <c r="GT1383" s="6"/>
      <c r="GU1383" s="6"/>
      <c r="GV1383" s="6"/>
      <c r="GW1383" s="6"/>
      <c r="GX1383" s="6"/>
      <c r="GY1383" s="6"/>
      <c r="GZ1383" s="6"/>
      <c r="HA1383" s="6"/>
      <c r="HB1383" s="6"/>
      <c r="HC1383" s="6"/>
      <c r="HD1383" s="6"/>
      <c r="HE1383" s="6"/>
      <c r="HF1383" s="6"/>
      <c r="HG1383" s="6"/>
      <c r="HH1383" s="6"/>
      <c r="HI1383" s="6"/>
      <c r="HJ1383" s="6"/>
      <c r="HK1383" s="6"/>
      <c r="HL1383" s="6"/>
      <c r="HM1383" s="6"/>
      <c r="HN1383" s="6"/>
      <c r="HO1383" s="6"/>
      <c r="HP1383" s="6"/>
      <c r="HQ1383" s="6"/>
      <c r="HR1383" s="6"/>
      <c r="HS1383" s="6"/>
      <c r="HT1383" s="6"/>
      <c r="HU1383" s="6"/>
      <c r="HV1383" s="6"/>
      <c r="HW1383" s="6"/>
      <c r="HX1383" s="6"/>
      <c r="HY1383" s="6"/>
      <c r="HZ1383" s="6"/>
      <c r="IA1383" s="6"/>
      <c r="IB1383" s="6"/>
      <c r="IC1383" s="6"/>
      <c r="ID1383" s="6"/>
      <c r="IE1383" s="6"/>
      <c r="IF1383" s="6"/>
      <c r="IG1383" s="6"/>
      <c r="IH1383" s="6"/>
      <c r="II1383" s="6"/>
      <c r="IJ1383" s="6"/>
      <c r="IK1383" s="6"/>
      <c r="IL1383" s="6"/>
      <c r="IM1383" s="6"/>
      <c r="IN1383" s="6"/>
      <c r="IO1383" s="6"/>
      <c r="IP1383" s="6"/>
      <c r="IQ1383" s="6"/>
      <c r="IR1383" s="6"/>
      <c r="IS1383" s="6"/>
      <c r="IT1383" s="6"/>
      <c r="IU1383" s="6"/>
      <c r="IV1383" s="6"/>
      <c r="IW1383" s="6"/>
      <c r="IX1383" s="6"/>
      <c r="IY1383" s="6"/>
      <c r="IZ1383" s="6"/>
    </row>
    <row r="1384" spans="1:260" s="5" customFormat="1" x14ac:dyDescent="0.35">
      <c r="A1384" s="32">
        <v>1380</v>
      </c>
      <c r="B1384" s="33">
        <f>ESTUDIANTES!B1384</f>
        <v>0</v>
      </c>
      <c r="C1384" s="33">
        <f>ESTUDIANTES!C1384</f>
        <v>0</v>
      </c>
      <c r="D1384" s="99">
        <f>ESTUDIANTES!D1384</f>
        <v>0</v>
      </c>
      <c r="E1384" s="99"/>
      <c r="F1384" s="99"/>
      <c r="G1384" s="99"/>
      <c r="H1384" s="34">
        <f>ESTUDIANTES!E1384</f>
        <v>0</v>
      </c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  <c r="GP1384" s="6"/>
      <c r="GQ1384" s="6"/>
      <c r="GR1384" s="6"/>
      <c r="GS1384" s="6"/>
      <c r="GT1384" s="6"/>
      <c r="GU1384" s="6"/>
      <c r="GV1384" s="6"/>
      <c r="GW1384" s="6"/>
      <c r="GX1384" s="6"/>
      <c r="GY1384" s="6"/>
      <c r="GZ1384" s="6"/>
      <c r="HA1384" s="6"/>
      <c r="HB1384" s="6"/>
      <c r="HC1384" s="6"/>
      <c r="HD1384" s="6"/>
      <c r="HE1384" s="6"/>
      <c r="HF1384" s="6"/>
      <c r="HG1384" s="6"/>
      <c r="HH1384" s="6"/>
      <c r="HI1384" s="6"/>
      <c r="HJ1384" s="6"/>
      <c r="HK1384" s="6"/>
      <c r="HL1384" s="6"/>
      <c r="HM1384" s="6"/>
      <c r="HN1384" s="6"/>
      <c r="HO1384" s="6"/>
      <c r="HP1384" s="6"/>
      <c r="HQ1384" s="6"/>
      <c r="HR1384" s="6"/>
      <c r="HS1384" s="6"/>
      <c r="HT1384" s="6"/>
      <c r="HU1384" s="6"/>
      <c r="HV1384" s="6"/>
      <c r="HW1384" s="6"/>
      <c r="HX1384" s="6"/>
      <c r="HY1384" s="6"/>
      <c r="HZ1384" s="6"/>
      <c r="IA1384" s="6"/>
      <c r="IB1384" s="6"/>
      <c r="IC1384" s="6"/>
      <c r="ID1384" s="6"/>
      <c r="IE1384" s="6"/>
      <c r="IF1384" s="6"/>
      <c r="IG1384" s="6"/>
      <c r="IH1384" s="6"/>
      <c r="II1384" s="6"/>
      <c r="IJ1384" s="6"/>
      <c r="IK1384" s="6"/>
      <c r="IL1384" s="6"/>
      <c r="IM1384" s="6"/>
      <c r="IN1384" s="6"/>
      <c r="IO1384" s="6"/>
      <c r="IP1384" s="6"/>
      <c r="IQ1384" s="6"/>
      <c r="IR1384" s="6"/>
      <c r="IS1384" s="6"/>
      <c r="IT1384" s="6"/>
      <c r="IU1384" s="6"/>
      <c r="IV1384" s="6"/>
      <c r="IW1384" s="6"/>
      <c r="IX1384" s="6"/>
      <c r="IY1384" s="6"/>
      <c r="IZ1384" s="6"/>
    </row>
    <row r="1385" spans="1:260" s="5" customFormat="1" x14ac:dyDescent="0.35">
      <c r="A1385" s="32">
        <v>1381</v>
      </c>
      <c r="B1385" s="33">
        <f>ESTUDIANTES!B1385</f>
        <v>0</v>
      </c>
      <c r="C1385" s="33">
        <f>ESTUDIANTES!C1385</f>
        <v>0</v>
      </c>
      <c r="D1385" s="99">
        <f>ESTUDIANTES!D1385</f>
        <v>0</v>
      </c>
      <c r="E1385" s="99"/>
      <c r="F1385" s="99"/>
      <c r="G1385" s="99"/>
      <c r="H1385" s="34">
        <f>ESTUDIANTES!E1385</f>
        <v>0</v>
      </c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  <c r="GP1385" s="6"/>
      <c r="GQ1385" s="6"/>
      <c r="GR1385" s="6"/>
      <c r="GS1385" s="6"/>
      <c r="GT1385" s="6"/>
      <c r="GU1385" s="6"/>
      <c r="GV1385" s="6"/>
      <c r="GW1385" s="6"/>
      <c r="GX1385" s="6"/>
      <c r="GY1385" s="6"/>
      <c r="GZ1385" s="6"/>
      <c r="HA1385" s="6"/>
      <c r="HB1385" s="6"/>
      <c r="HC1385" s="6"/>
      <c r="HD1385" s="6"/>
      <c r="HE1385" s="6"/>
      <c r="HF1385" s="6"/>
      <c r="HG1385" s="6"/>
      <c r="HH1385" s="6"/>
      <c r="HI1385" s="6"/>
      <c r="HJ1385" s="6"/>
      <c r="HK1385" s="6"/>
      <c r="HL1385" s="6"/>
      <c r="HM1385" s="6"/>
      <c r="HN1385" s="6"/>
      <c r="HO1385" s="6"/>
      <c r="HP1385" s="6"/>
      <c r="HQ1385" s="6"/>
      <c r="HR1385" s="6"/>
      <c r="HS1385" s="6"/>
      <c r="HT1385" s="6"/>
      <c r="HU1385" s="6"/>
      <c r="HV1385" s="6"/>
      <c r="HW1385" s="6"/>
      <c r="HX1385" s="6"/>
      <c r="HY1385" s="6"/>
      <c r="HZ1385" s="6"/>
      <c r="IA1385" s="6"/>
      <c r="IB1385" s="6"/>
      <c r="IC1385" s="6"/>
      <c r="ID1385" s="6"/>
      <c r="IE1385" s="6"/>
      <c r="IF1385" s="6"/>
      <c r="IG1385" s="6"/>
      <c r="IH1385" s="6"/>
      <c r="II1385" s="6"/>
      <c r="IJ1385" s="6"/>
      <c r="IK1385" s="6"/>
      <c r="IL1385" s="6"/>
      <c r="IM1385" s="6"/>
      <c r="IN1385" s="6"/>
      <c r="IO1385" s="6"/>
      <c r="IP1385" s="6"/>
      <c r="IQ1385" s="6"/>
      <c r="IR1385" s="6"/>
      <c r="IS1385" s="6"/>
      <c r="IT1385" s="6"/>
      <c r="IU1385" s="6"/>
      <c r="IV1385" s="6"/>
      <c r="IW1385" s="6"/>
      <c r="IX1385" s="6"/>
      <c r="IY1385" s="6"/>
      <c r="IZ1385" s="6"/>
    </row>
    <row r="1386" spans="1:260" s="5" customFormat="1" x14ac:dyDescent="0.35">
      <c r="A1386" s="32">
        <v>1382</v>
      </c>
      <c r="B1386" s="33">
        <f>ESTUDIANTES!B1386</f>
        <v>0</v>
      </c>
      <c r="C1386" s="33">
        <f>ESTUDIANTES!C1386</f>
        <v>0</v>
      </c>
      <c r="D1386" s="99">
        <f>ESTUDIANTES!D1386</f>
        <v>0</v>
      </c>
      <c r="E1386" s="99"/>
      <c r="F1386" s="99"/>
      <c r="G1386" s="99"/>
      <c r="H1386" s="34">
        <f>ESTUDIANTES!E1386</f>
        <v>0</v>
      </c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  <c r="GP1386" s="6"/>
      <c r="GQ1386" s="6"/>
      <c r="GR1386" s="6"/>
      <c r="GS1386" s="6"/>
      <c r="GT1386" s="6"/>
      <c r="GU1386" s="6"/>
      <c r="GV1386" s="6"/>
      <c r="GW1386" s="6"/>
      <c r="GX1386" s="6"/>
      <c r="GY1386" s="6"/>
      <c r="GZ1386" s="6"/>
      <c r="HA1386" s="6"/>
      <c r="HB1386" s="6"/>
      <c r="HC1386" s="6"/>
      <c r="HD1386" s="6"/>
      <c r="HE1386" s="6"/>
      <c r="HF1386" s="6"/>
      <c r="HG1386" s="6"/>
      <c r="HH1386" s="6"/>
      <c r="HI1386" s="6"/>
      <c r="HJ1386" s="6"/>
      <c r="HK1386" s="6"/>
      <c r="HL1386" s="6"/>
      <c r="HM1386" s="6"/>
      <c r="HN1386" s="6"/>
      <c r="HO1386" s="6"/>
      <c r="HP1386" s="6"/>
      <c r="HQ1386" s="6"/>
      <c r="HR1386" s="6"/>
      <c r="HS1386" s="6"/>
      <c r="HT1386" s="6"/>
      <c r="HU1386" s="6"/>
      <c r="HV1386" s="6"/>
      <c r="HW1386" s="6"/>
      <c r="HX1386" s="6"/>
      <c r="HY1386" s="6"/>
      <c r="HZ1386" s="6"/>
      <c r="IA1386" s="6"/>
      <c r="IB1386" s="6"/>
      <c r="IC1386" s="6"/>
      <c r="ID1386" s="6"/>
      <c r="IE1386" s="6"/>
      <c r="IF1386" s="6"/>
      <c r="IG1386" s="6"/>
      <c r="IH1386" s="6"/>
      <c r="II1386" s="6"/>
      <c r="IJ1386" s="6"/>
      <c r="IK1386" s="6"/>
      <c r="IL1386" s="6"/>
      <c r="IM1386" s="6"/>
      <c r="IN1386" s="6"/>
      <c r="IO1386" s="6"/>
      <c r="IP1386" s="6"/>
      <c r="IQ1386" s="6"/>
      <c r="IR1386" s="6"/>
      <c r="IS1386" s="6"/>
      <c r="IT1386" s="6"/>
      <c r="IU1386" s="6"/>
      <c r="IV1386" s="6"/>
      <c r="IW1386" s="6"/>
      <c r="IX1386" s="6"/>
      <c r="IY1386" s="6"/>
      <c r="IZ1386" s="6"/>
    </row>
    <row r="1387" spans="1:260" s="5" customFormat="1" x14ac:dyDescent="0.35">
      <c r="A1387" s="32">
        <v>1383</v>
      </c>
      <c r="B1387" s="33">
        <f>ESTUDIANTES!B1387</f>
        <v>0</v>
      </c>
      <c r="C1387" s="33">
        <f>ESTUDIANTES!C1387</f>
        <v>0</v>
      </c>
      <c r="D1387" s="99">
        <f>ESTUDIANTES!D1387</f>
        <v>0</v>
      </c>
      <c r="E1387" s="99"/>
      <c r="F1387" s="99"/>
      <c r="G1387" s="99"/>
      <c r="H1387" s="34">
        <f>ESTUDIANTES!E1387</f>
        <v>0</v>
      </c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  <c r="GP1387" s="6"/>
      <c r="GQ1387" s="6"/>
      <c r="GR1387" s="6"/>
      <c r="GS1387" s="6"/>
      <c r="GT1387" s="6"/>
      <c r="GU1387" s="6"/>
      <c r="GV1387" s="6"/>
      <c r="GW1387" s="6"/>
      <c r="GX1387" s="6"/>
      <c r="GY1387" s="6"/>
      <c r="GZ1387" s="6"/>
      <c r="HA1387" s="6"/>
      <c r="HB1387" s="6"/>
      <c r="HC1387" s="6"/>
      <c r="HD1387" s="6"/>
      <c r="HE1387" s="6"/>
      <c r="HF1387" s="6"/>
      <c r="HG1387" s="6"/>
      <c r="HH1387" s="6"/>
      <c r="HI1387" s="6"/>
      <c r="HJ1387" s="6"/>
      <c r="HK1387" s="6"/>
      <c r="HL1387" s="6"/>
      <c r="HM1387" s="6"/>
      <c r="HN1387" s="6"/>
      <c r="HO1387" s="6"/>
      <c r="HP1387" s="6"/>
      <c r="HQ1387" s="6"/>
      <c r="HR1387" s="6"/>
      <c r="HS1387" s="6"/>
      <c r="HT1387" s="6"/>
      <c r="HU1387" s="6"/>
      <c r="HV1387" s="6"/>
      <c r="HW1387" s="6"/>
      <c r="HX1387" s="6"/>
      <c r="HY1387" s="6"/>
      <c r="HZ1387" s="6"/>
      <c r="IA1387" s="6"/>
      <c r="IB1387" s="6"/>
      <c r="IC1387" s="6"/>
      <c r="ID1387" s="6"/>
      <c r="IE1387" s="6"/>
      <c r="IF1387" s="6"/>
      <c r="IG1387" s="6"/>
      <c r="IH1387" s="6"/>
      <c r="II1387" s="6"/>
      <c r="IJ1387" s="6"/>
      <c r="IK1387" s="6"/>
      <c r="IL1387" s="6"/>
      <c r="IM1387" s="6"/>
      <c r="IN1387" s="6"/>
      <c r="IO1387" s="6"/>
      <c r="IP1387" s="6"/>
      <c r="IQ1387" s="6"/>
      <c r="IR1387" s="6"/>
      <c r="IS1387" s="6"/>
      <c r="IT1387" s="6"/>
      <c r="IU1387" s="6"/>
      <c r="IV1387" s="6"/>
      <c r="IW1387" s="6"/>
      <c r="IX1387" s="6"/>
      <c r="IY1387" s="6"/>
      <c r="IZ1387" s="6"/>
    </row>
    <row r="1388" spans="1:260" s="5" customFormat="1" x14ac:dyDescent="0.35">
      <c r="A1388" s="32">
        <v>1384</v>
      </c>
      <c r="B1388" s="33">
        <f>ESTUDIANTES!B1388</f>
        <v>0</v>
      </c>
      <c r="C1388" s="33">
        <f>ESTUDIANTES!C1388</f>
        <v>0</v>
      </c>
      <c r="D1388" s="99">
        <f>ESTUDIANTES!D1388</f>
        <v>0</v>
      </c>
      <c r="E1388" s="99"/>
      <c r="F1388" s="99"/>
      <c r="G1388" s="99"/>
      <c r="H1388" s="34">
        <f>ESTUDIANTES!E1388</f>
        <v>0</v>
      </c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  <c r="GG1388" s="6"/>
      <c r="GH1388" s="6"/>
      <c r="GI1388" s="6"/>
      <c r="GJ1388" s="6"/>
      <c r="GK1388" s="6"/>
      <c r="GL1388" s="6"/>
      <c r="GM1388" s="6"/>
      <c r="GN1388" s="6"/>
      <c r="GO1388" s="6"/>
      <c r="GP1388" s="6"/>
      <c r="GQ1388" s="6"/>
      <c r="GR1388" s="6"/>
      <c r="GS1388" s="6"/>
      <c r="GT1388" s="6"/>
      <c r="GU1388" s="6"/>
      <c r="GV1388" s="6"/>
      <c r="GW1388" s="6"/>
      <c r="GX1388" s="6"/>
      <c r="GY1388" s="6"/>
      <c r="GZ1388" s="6"/>
      <c r="HA1388" s="6"/>
      <c r="HB1388" s="6"/>
      <c r="HC1388" s="6"/>
      <c r="HD1388" s="6"/>
      <c r="HE1388" s="6"/>
      <c r="HF1388" s="6"/>
      <c r="HG1388" s="6"/>
      <c r="HH1388" s="6"/>
      <c r="HI1388" s="6"/>
      <c r="HJ1388" s="6"/>
      <c r="HK1388" s="6"/>
      <c r="HL1388" s="6"/>
      <c r="HM1388" s="6"/>
      <c r="HN1388" s="6"/>
      <c r="HO1388" s="6"/>
      <c r="HP1388" s="6"/>
      <c r="HQ1388" s="6"/>
      <c r="HR1388" s="6"/>
      <c r="HS1388" s="6"/>
      <c r="HT1388" s="6"/>
      <c r="HU1388" s="6"/>
      <c r="HV1388" s="6"/>
      <c r="HW1388" s="6"/>
      <c r="HX1388" s="6"/>
      <c r="HY1388" s="6"/>
      <c r="HZ1388" s="6"/>
      <c r="IA1388" s="6"/>
      <c r="IB1388" s="6"/>
      <c r="IC1388" s="6"/>
      <c r="ID1388" s="6"/>
      <c r="IE1388" s="6"/>
      <c r="IF1388" s="6"/>
      <c r="IG1388" s="6"/>
      <c r="IH1388" s="6"/>
      <c r="II1388" s="6"/>
      <c r="IJ1388" s="6"/>
      <c r="IK1388" s="6"/>
      <c r="IL1388" s="6"/>
      <c r="IM1388" s="6"/>
      <c r="IN1388" s="6"/>
      <c r="IO1388" s="6"/>
      <c r="IP1388" s="6"/>
      <c r="IQ1388" s="6"/>
      <c r="IR1388" s="6"/>
      <c r="IS1388" s="6"/>
      <c r="IT1388" s="6"/>
      <c r="IU1388" s="6"/>
      <c r="IV1388" s="6"/>
      <c r="IW1388" s="6"/>
      <c r="IX1388" s="6"/>
      <c r="IY1388" s="6"/>
      <c r="IZ1388" s="6"/>
    </row>
    <row r="1389" spans="1:260" s="5" customFormat="1" x14ac:dyDescent="0.35">
      <c r="A1389" s="32">
        <v>1385</v>
      </c>
      <c r="B1389" s="33">
        <f>ESTUDIANTES!B1389</f>
        <v>0</v>
      </c>
      <c r="C1389" s="33">
        <f>ESTUDIANTES!C1389</f>
        <v>0</v>
      </c>
      <c r="D1389" s="99">
        <f>ESTUDIANTES!D1389</f>
        <v>0</v>
      </c>
      <c r="E1389" s="99"/>
      <c r="F1389" s="99"/>
      <c r="G1389" s="99"/>
      <c r="H1389" s="34">
        <f>ESTUDIANTES!E1389</f>
        <v>0</v>
      </c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  <c r="GP1389" s="6"/>
      <c r="GQ1389" s="6"/>
      <c r="GR1389" s="6"/>
      <c r="GS1389" s="6"/>
      <c r="GT1389" s="6"/>
      <c r="GU1389" s="6"/>
      <c r="GV1389" s="6"/>
      <c r="GW1389" s="6"/>
      <c r="GX1389" s="6"/>
      <c r="GY1389" s="6"/>
      <c r="GZ1389" s="6"/>
      <c r="HA1389" s="6"/>
      <c r="HB1389" s="6"/>
      <c r="HC1389" s="6"/>
      <c r="HD1389" s="6"/>
      <c r="HE1389" s="6"/>
      <c r="HF1389" s="6"/>
      <c r="HG1389" s="6"/>
      <c r="HH1389" s="6"/>
      <c r="HI1389" s="6"/>
      <c r="HJ1389" s="6"/>
      <c r="HK1389" s="6"/>
      <c r="HL1389" s="6"/>
      <c r="HM1389" s="6"/>
      <c r="HN1389" s="6"/>
      <c r="HO1389" s="6"/>
      <c r="HP1389" s="6"/>
      <c r="HQ1389" s="6"/>
      <c r="HR1389" s="6"/>
      <c r="HS1389" s="6"/>
      <c r="HT1389" s="6"/>
      <c r="HU1389" s="6"/>
      <c r="HV1389" s="6"/>
      <c r="HW1389" s="6"/>
      <c r="HX1389" s="6"/>
      <c r="HY1389" s="6"/>
      <c r="HZ1389" s="6"/>
      <c r="IA1389" s="6"/>
      <c r="IB1389" s="6"/>
      <c r="IC1389" s="6"/>
      <c r="ID1389" s="6"/>
      <c r="IE1389" s="6"/>
      <c r="IF1389" s="6"/>
      <c r="IG1389" s="6"/>
      <c r="IH1389" s="6"/>
      <c r="II1389" s="6"/>
      <c r="IJ1389" s="6"/>
      <c r="IK1389" s="6"/>
      <c r="IL1389" s="6"/>
      <c r="IM1389" s="6"/>
      <c r="IN1389" s="6"/>
      <c r="IO1389" s="6"/>
      <c r="IP1389" s="6"/>
      <c r="IQ1389" s="6"/>
      <c r="IR1389" s="6"/>
      <c r="IS1389" s="6"/>
      <c r="IT1389" s="6"/>
      <c r="IU1389" s="6"/>
      <c r="IV1389" s="6"/>
      <c r="IW1389" s="6"/>
      <c r="IX1389" s="6"/>
      <c r="IY1389" s="6"/>
      <c r="IZ1389" s="6"/>
    </row>
    <row r="1390" spans="1:260" s="5" customFormat="1" x14ac:dyDescent="0.35">
      <c r="A1390" s="32">
        <v>1386</v>
      </c>
      <c r="B1390" s="33">
        <f>ESTUDIANTES!B1390</f>
        <v>0</v>
      </c>
      <c r="C1390" s="33">
        <f>ESTUDIANTES!C1390</f>
        <v>0</v>
      </c>
      <c r="D1390" s="99">
        <f>ESTUDIANTES!D1390</f>
        <v>0</v>
      </c>
      <c r="E1390" s="99"/>
      <c r="F1390" s="99"/>
      <c r="G1390" s="99"/>
      <c r="H1390" s="34">
        <f>ESTUDIANTES!E1390</f>
        <v>0</v>
      </c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  <c r="GP1390" s="6"/>
      <c r="GQ1390" s="6"/>
      <c r="GR1390" s="6"/>
      <c r="GS1390" s="6"/>
      <c r="GT1390" s="6"/>
      <c r="GU1390" s="6"/>
      <c r="GV1390" s="6"/>
      <c r="GW1390" s="6"/>
      <c r="GX1390" s="6"/>
      <c r="GY1390" s="6"/>
      <c r="GZ1390" s="6"/>
      <c r="HA1390" s="6"/>
      <c r="HB1390" s="6"/>
      <c r="HC1390" s="6"/>
      <c r="HD1390" s="6"/>
      <c r="HE1390" s="6"/>
      <c r="HF1390" s="6"/>
      <c r="HG1390" s="6"/>
      <c r="HH1390" s="6"/>
      <c r="HI1390" s="6"/>
      <c r="HJ1390" s="6"/>
      <c r="HK1390" s="6"/>
      <c r="HL1390" s="6"/>
      <c r="HM1390" s="6"/>
      <c r="HN1390" s="6"/>
      <c r="HO1390" s="6"/>
      <c r="HP1390" s="6"/>
      <c r="HQ1390" s="6"/>
      <c r="HR1390" s="6"/>
      <c r="HS1390" s="6"/>
      <c r="HT1390" s="6"/>
      <c r="HU1390" s="6"/>
      <c r="HV1390" s="6"/>
      <c r="HW1390" s="6"/>
      <c r="HX1390" s="6"/>
      <c r="HY1390" s="6"/>
      <c r="HZ1390" s="6"/>
      <c r="IA1390" s="6"/>
      <c r="IB1390" s="6"/>
      <c r="IC1390" s="6"/>
      <c r="ID1390" s="6"/>
      <c r="IE1390" s="6"/>
      <c r="IF1390" s="6"/>
      <c r="IG1390" s="6"/>
      <c r="IH1390" s="6"/>
      <c r="II1390" s="6"/>
      <c r="IJ1390" s="6"/>
      <c r="IK1390" s="6"/>
      <c r="IL1390" s="6"/>
      <c r="IM1390" s="6"/>
      <c r="IN1390" s="6"/>
      <c r="IO1390" s="6"/>
      <c r="IP1390" s="6"/>
      <c r="IQ1390" s="6"/>
      <c r="IR1390" s="6"/>
      <c r="IS1390" s="6"/>
      <c r="IT1390" s="6"/>
      <c r="IU1390" s="6"/>
      <c r="IV1390" s="6"/>
      <c r="IW1390" s="6"/>
      <c r="IX1390" s="6"/>
      <c r="IY1390" s="6"/>
      <c r="IZ1390" s="6"/>
    </row>
    <row r="1391" spans="1:260" s="5" customFormat="1" x14ac:dyDescent="0.35">
      <c r="A1391" s="32">
        <v>1387</v>
      </c>
      <c r="B1391" s="33">
        <f>ESTUDIANTES!B1391</f>
        <v>0</v>
      </c>
      <c r="C1391" s="33">
        <f>ESTUDIANTES!C1391</f>
        <v>0</v>
      </c>
      <c r="D1391" s="99">
        <f>ESTUDIANTES!D1391</f>
        <v>0</v>
      </c>
      <c r="E1391" s="99"/>
      <c r="F1391" s="99"/>
      <c r="G1391" s="99"/>
      <c r="H1391" s="34">
        <f>ESTUDIANTES!E1391</f>
        <v>0</v>
      </c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  <c r="GG1391" s="6"/>
      <c r="GH1391" s="6"/>
      <c r="GI1391" s="6"/>
      <c r="GJ1391" s="6"/>
      <c r="GK1391" s="6"/>
      <c r="GL1391" s="6"/>
      <c r="GM1391" s="6"/>
      <c r="GN1391" s="6"/>
      <c r="GO1391" s="6"/>
      <c r="GP1391" s="6"/>
      <c r="GQ1391" s="6"/>
      <c r="GR1391" s="6"/>
      <c r="GS1391" s="6"/>
      <c r="GT1391" s="6"/>
      <c r="GU1391" s="6"/>
      <c r="GV1391" s="6"/>
      <c r="GW1391" s="6"/>
      <c r="GX1391" s="6"/>
      <c r="GY1391" s="6"/>
      <c r="GZ1391" s="6"/>
      <c r="HA1391" s="6"/>
      <c r="HB1391" s="6"/>
      <c r="HC1391" s="6"/>
      <c r="HD1391" s="6"/>
      <c r="HE1391" s="6"/>
      <c r="HF1391" s="6"/>
      <c r="HG1391" s="6"/>
      <c r="HH1391" s="6"/>
      <c r="HI1391" s="6"/>
      <c r="HJ1391" s="6"/>
      <c r="HK1391" s="6"/>
      <c r="HL1391" s="6"/>
      <c r="HM1391" s="6"/>
      <c r="HN1391" s="6"/>
      <c r="HO1391" s="6"/>
      <c r="HP1391" s="6"/>
      <c r="HQ1391" s="6"/>
      <c r="HR1391" s="6"/>
      <c r="HS1391" s="6"/>
      <c r="HT1391" s="6"/>
      <c r="HU1391" s="6"/>
      <c r="HV1391" s="6"/>
      <c r="HW1391" s="6"/>
      <c r="HX1391" s="6"/>
      <c r="HY1391" s="6"/>
      <c r="HZ1391" s="6"/>
      <c r="IA1391" s="6"/>
      <c r="IB1391" s="6"/>
      <c r="IC1391" s="6"/>
      <c r="ID1391" s="6"/>
      <c r="IE1391" s="6"/>
      <c r="IF1391" s="6"/>
      <c r="IG1391" s="6"/>
      <c r="IH1391" s="6"/>
      <c r="II1391" s="6"/>
      <c r="IJ1391" s="6"/>
      <c r="IK1391" s="6"/>
      <c r="IL1391" s="6"/>
      <c r="IM1391" s="6"/>
      <c r="IN1391" s="6"/>
      <c r="IO1391" s="6"/>
      <c r="IP1391" s="6"/>
      <c r="IQ1391" s="6"/>
      <c r="IR1391" s="6"/>
      <c r="IS1391" s="6"/>
      <c r="IT1391" s="6"/>
      <c r="IU1391" s="6"/>
      <c r="IV1391" s="6"/>
      <c r="IW1391" s="6"/>
      <c r="IX1391" s="6"/>
      <c r="IY1391" s="6"/>
      <c r="IZ1391" s="6"/>
    </row>
    <row r="1392" spans="1:260" s="5" customFormat="1" x14ac:dyDescent="0.35">
      <c r="A1392" s="32">
        <v>1388</v>
      </c>
      <c r="B1392" s="33">
        <f>ESTUDIANTES!B1392</f>
        <v>0</v>
      </c>
      <c r="C1392" s="33">
        <f>ESTUDIANTES!C1392</f>
        <v>0</v>
      </c>
      <c r="D1392" s="99">
        <f>ESTUDIANTES!D1392</f>
        <v>0</v>
      </c>
      <c r="E1392" s="99"/>
      <c r="F1392" s="99"/>
      <c r="G1392" s="99"/>
      <c r="H1392" s="34">
        <f>ESTUDIANTES!E1392</f>
        <v>0</v>
      </c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  <c r="GW1392" s="6"/>
      <c r="GX1392" s="6"/>
      <c r="GY1392" s="6"/>
      <c r="GZ1392" s="6"/>
      <c r="HA1392" s="6"/>
      <c r="HB1392" s="6"/>
      <c r="HC1392" s="6"/>
      <c r="HD1392" s="6"/>
      <c r="HE1392" s="6"/>
      <c r="HF1392" s="6"/>
      <c r="HG1392" s="6"/>
      <c r="HH1392" s="6"/>
      <c r="HI1392" s="6"/>
      <c r="HJ1392" s="6"/>
      <c r="HK1392" s="6"/>
      <c r="HL1392" s="6"/>
      <c r="HM1392" s="6"/>
      <c r="HN1392" s="6"/>
      <c r="HO1392" s="6"/>
      <c r="HP1392" s="6"/>
      <c r="HQ1392" s="6"/>
      <c r="HR1392" s="6"/>
      <c r="HS1392" s="6"/>
      <c r="HT1392" s="6"/>
      <c r="HU1392" s="6"/>
      <c r="HV1392" s="6"/>
      <c r="HW1392" s="6"/>
      <c r="HX1392" s="6"/>
      <c r="HY1392" s="6"/>
      <c r="HZ1392" s="6"/>
      <c r="IA1392" s="6"/>
      <c r="IB1392" s="6"/>
      <c r="IC1392" s="6"/>
      <c r="ID1392" s="6"/>
      <c r="IE1392" s="6"/>
      <c r="IF1392" s="6"/>
      <c r="IG1392" s="6"/>
      <c r="IH1392" s="6"/>
      <c r="II1392" s="6"/>
      <c r="IJ1392" s="6"/>
      <c r="IK1392" s="6"/>
      <c r="IL1392" s="6"/>
      <c r="IM1392" s="6"/>
      <c r="IN1392" s="6"/>
      <c r="IO1392" s="6"/>
      <c r="IP1392" s="6"/>
      <c r="IQ1392" s="6"/>
      <c r="IR1392" s="6"/>
      <c r="IS1392" s="6"/>
      <c r="IT1392" s="6"/>
      <c r="IU1392" s="6"/>
      <c r="IV1392" s="6"/>
      <c r="IW1392" s="6"/>
      <c r="IX1392" s="6"/>
      <c r="IY1392" s="6"/>
      <c r="IZ1392" s="6"/>
    </row>
    <row r="1393" spans="1:260" s="5" customFormat="1" x14ac:dyDescent="0.35">
      <c r="A1393" s="32">
        <v>1389</v>
      </c>
      <c r="B1393" s="33">
        <f>ESTUDIANTES!B1393</f>
        <v>0</v>
      </c>
      <c r="C1393" s="33">
        <f>ESTUDIANTES!C1393</f>
        <v>0</v>
      </c>
      <c r="D1393" s="99">
        <f>ESTUDIANTES!D1393</f>
        <v>0</v>
      </c>
      <c r="E1393" s="99"/>
      <c r="F1393" s="99"/>
      <c r="G1393" s="99"/>
      <c r="H1393" s="34">
        <f>ESTUDIANTES!E1393</f>
        <v>0</v>
      </c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  <c r="GP1393" s="6"/>
      <c r="GQ1393" s="6"/>
      <c r="GR1393" s="6"/>
      <c r="GS1393" s="6"/>
      <c r="GT1393" s="6"/>
      <c r="GU1393" s="6"/>
      <c r="GV1393" s="6"/>
      <c r="GW1393" s="6"/>
      <c r="GX1393" s="6"/>
      <c r="GY1393" s="6"/>
      <c r="GZ1393" s="6"/>
      <c r="HA1393" s="6"/>
      <c r="HB1393" s="6"/>
      <c r="HC1393" s="6"/>
      <c r="HD1393" s="6"/>
      <c r="HE1393" s="6"/>
      <c r="HF1393" s="6"/>
      <c r="HG1393" s="6"/>
      <c r="HH1393" s="6"/>
      <c r="HI1393" s="6"/>
      <c r="HJ1393" s="6"/>
      <c r="HK1393" s="6"/>
      <c r="HL1393" s="6"/>
      <c r="HM1393" s="6"/>
      <c r="HN1393" s="6"/>
      <c r="HO1393" s="6"/>
      <c r="HP1393" s="6"/>
      <c r="HQ1393" s="6"/>
      <c r="HR1393" s="6"/>
      <c r="HS1393" s="6"/>
      <c r="HT1393" s="6"/>
      <c r="HU1393" s="6"/>
      <c r="HV1393" s="6"/>
      <c r="HW1393" s="6"/>
      <c r="HX1393" s="6"/>
      <c r="HY1393" s="6"/>
      <c r="HZ1393" s="6"/>
      <c r="IA1393" s="6"/>
      <c r="IB1393" s="6"/>
      <c r="IC1393" s="6"/>
      <c r="ID1393" s="6"/>
      <c r="IE1393" s="6"/>
      <c r="IF1393" s="6"/>
      <c r="IG1393" s="6"/>
      <c r="IH1393" s="6"/>
      <c r="II1393" s="6"/>
      <c r="IJ1393" s="6"/>
      <c r="IK1393" s="6"/>
      <c r="IL1393" s="6"/>
      <c r="IM1393" s="6"/>
      <c r="IN1393" s="6"/>
      <c r="IO1393" s="6"/>
      <c r="IP1393" s="6"/>
      <c r="IQ1393" s="6"/>
      <c r="IR1393" s="6"/>
      <c r="IS1393" s="6"/>
      <c r="IT1393" s="6"/>
      <c r="IU1393" s="6"/>
      <c r="IV1393" s="6"/>
      <c r="IW1393" s="6"/>
      <c r="IX1393" s="6"/>
      <c r="IY1393" s="6"/>
      <c r="IZ1393" s="6"/>
    </row>
    <row r="1394" spans="1:260" s="5" customFormat="1" x14ac:dyDescent="0.35">
      <c r="A1394" s="32">
        <v>1390</v>
      </c>
      <c r="B1394" s="33">
        <f>ESTUDIANTES!B1394</f>
        <v>0</v>
      </c>
      <c r="C1394" s="33">
        <f>ESTUDIANTES!C1394</f>
        <v>0</v>
      </c>
      <c r="D1394" s="99">
        <f>ESTUDIANTES!D1394</f>
        <v>0</v>
      </c>
      <c r="E1394" s="99"/>
      <c r="F1394" s="99"/>
      <c r="G1394" s="99"/>
      <c r="H1394" s="34">
        <f>ESTUDIANTES!E1394</f>
        <v>0</v>
      </c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  <c r="GP1394" s="6"/>
      <c r="GQ1394" s="6"/>
      <c r="GR1394" s="6"/>
      <c r="GS1394" s="6"/>
      <c r="GT1394" s="6"/>
      <c r="GU1394" s="6"/>
      <c r="GV1394" s="6"/>
      <c r="GW1394" s="6"/>
      <c r="GX1394" s="6"/>
      <c r="GY1394" s="6"/>
      <c r="GZ1394" s="6"/>
      <c r="HA1394" s="6"/>
      <c r="HB1394" s="6"/>
      <c r="HC1394" s="6"/>
      <c r="HD1394" s="6"/>
      <c r="HE1394" s="6"/>
      <c r="HF1394" s="6"/>
      <c r="HG1394" s="6"/>
      <c r="HH1394" s="6"/>
      <c r="HI1394" s="6"/>
      <c r="HJ1394" s="6"/>
      <c r="HK1394" s="6"/>
      <c r="HL1394" s="6"/>
      <c r="HM1394" s="6"/>
      <c r="HN1394" s="6"/>
      <c r="HO1394" s="6"/>
      <c r="HP1394" s="6"/>
      <c r="HQ1394" s="6"/>
      <c r="HR1394" s="6"/>
      <c r="HS1394" s="6"/>
      <c r="HT1394" s="6"/>
      <c r="HU1394" s="6"/>
      <c r="HV1394" s="6"/>
      <c r="HW1394" s="6"/>
      <c r="HX1394" s="6"/>
      <c r="HY1394" s="6"/>
      <c r="HZ1394" s="6"/>
      <c r="IA1394" s="6"/>
      <c r="IB1394" s="6"/>
      <c r="IC1394" s="6"/>
      <c r="ID1394" s="6"/>
      <c r="IE1394" s="6"/>
      <c r="IF1394" s="6"/>
      <c r="IG1394" s="6"/>
      <c r="IH1394" s="6"/>
      <c r="II1394" s="6"/>
      <c r="IJ1394" s="6"/>
      <c r="IK1394" s="6"/>
      <c r="IL1394" s="6"/>
      <c r="IM1394" s="6"/>
      <c r="IN1394" s="6"/>
      <c r="IO1394" s="6"/>
      <c r="IP1394" s="6"/>
      <c r="IQ1394" s="6"/>
      <c r="IR1394" s="6"/>
      <c r="IS1394" s="6"/>
      <c r="IT1394" s="6"/>
      <c r="IU1394" s="6"/>
      <c r="IV1394" s="6"/>
      <c r="IW1394" s="6"/>
      <c r="IX1394" s="6"/>
      <c r="IY1394" s="6"/>
      <c r="IZ1394" s="6"/>
    </row>
    <row r="1395" spans="1:260" s="5" customFormat="1" x14ac:dyDescent="0.35">
      <c r="A1395" s="32">
        <v>1391</v>
      </c>
      <c r="B1395" s="33">
        <f>ESTUDIANTES!B1395</f>
        <v>0</v>
      </c>
      <c r="C1395" s="33">
        <f>ESTUDIANTES!C1395</f>
        <v>0</v>
      </c>
      <c r="D1395" s="99">
        <f>ESTUDIANTES!D1395</f>
        <v>0</v>
      </c>
      <c r="E1395" s="99"/>
      <c r="F1395" s="99"/>
      <c r="G1395" s="99"/>
      <c r="H1395" s="34">
        <f>ESTUDIANTES!E1395</f>
        <v>0</v>
      </c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  <c r="GP1395" s="6"/>
      <c r="GQ1395" s="6"/>
      <c r="GR1395" s="6"/>
      <c r="GS1395" s="6"/>
      <c r="GT1395" s="6"/>
      <c r="GU1395" s="6"/>
      <c r="GV1395" s="6"/>
      <c r="GW1395" s="6"/>
      <c r="GX1395" s="6"/>
      <c r="GY1395" s="6"/>
      <c r="GZ1395" s="6"/>
      <c r="HA1395" s="6"/>
      <c r="HB1395" s="6"/>
      <c r="HC1395" s="6"/>
      <c r="HD1395" s="6"/>
      <c r="HE1395" s="6"/>
      <c r="HF1395" s="6"/>
      <c r="HG1395" s="6"/>
      <c r="HH1395" s="6"/>
      <c r="HI1395" s="6"/>
      <c r="HJ1395" s="6"/>
      <c r="HK1395" s="6"/>
      <c r="HL1395" s="6"/>
      <c r="HM1395" s="6"/>
      <c r="HN1395" s="6"/>
      <c r="HO1395" s="6"/>
      <c r="HP1395" s="6"/>
      <c r="HQ1395" s="6"/>
      <c r="HR1395" s="6"/>
      <c r="HS1395" s="6"/>
      <c r="HT1395" s="6"/>
      <c r="HU1395" s="6"/>
      <c r="HV1395" s="6"/>
      <c r="HW1395" s="6"/>
      <c r="HX1395" s="6"/>
      <c r="HY1395" s="6"/>
      <c r="HZ1395" s="6"/>
      <c r="IA1395" s="6"/>
      <c r="IB1395" s="6"/>
      <c r="IC1395" s="6"/>
      <c r="ID1395" s="6"/>
      <c r="IE1395" s="6"/>
      <c r="IF1395" s="6"/>
      <c r="IG1395" s="6"/>
      <c r="IH1395" s="6"/>
      <c r="II1395" s="6"/>
      <c r="IJ1395" s="6"/>
      <c r="IK1395" s="6"/>
      <c r="IL1395" s="6"/>
      <c r="IM1395" s="6"/>
      <c r="IN1395" s="6"/>
      <c r="IO1395" s="6"/>
      <c r="IP1395" s="6"/>
      <c r="IQ1395" s="6"/>
      <c r="IR1395" s="6"/>
      <c r="IS1395" s="6"/>
      <c r="IT1395" s="6"/>
      <c r="IU1395" s="6"/>
      <c r="IV1395" s="6"/>
      <c r="IW1395" s="6"/>
      <c r="IX1395" s="6"/>
      <c r="IY1395" s="6"/>
      <c r="IZ1395" s="6"/>
    </row>
    <row r="1396" spans="1:260" s="5" customFormat="1" x14ac:dyDescent="0.35">
      <c r="A1396" s="32">
        <v>1392</v>
      </c>
      <c r="B1396" s="33">
        <f>ESTUDIANTES!B1396</f>
        <v>0</v>
      </c>
      <c r="C1396" s="33">
        <f>ESTUDIANTES!C1396</f>
        <v>0</v>
      </c>
      <c r="D1396" s="99">
        <f>ESTUDIANTES!D1396</f>
        <v>0</v>
      </c>
      <c r="E1396" s="99"/>
      <c r="F1396" s="99"/>
      <c r="G1396" s="99"/>
      <c r="H1396" s="34">
        <f>ESTUDIANTES!E1396</f>
        <v>0</v>
      </c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  <c r="GP1396" s="6"/>
      <c r="GQ1396" s="6"/>
      <c r="GR1396" s="6"/>
      <c r="GS1396" s="6"/>
      <c r="GT1396" s="6"/>
      <c r="GU1396" s="6"/>
      <c r="GV1396" s="6"/>
      <c r="GW1396" s="6"/>
      <c r="GX1396" s="6"/>
      <c r="GY1396" s="6"/>
      <c r="GZ1396" s="6"/>
      <c r="HA1396" s="6"/>
      <c r="HB1396" s="6"/>
      <c r="HC1396" s="6"/>
      <c r="HD1396" s="6"/>
      <c r="HE1396" s="6"/>
      <c r="HF1396" s="6"/>
      <c r="HG1396" s="6"/>
      <c r="HH1396" s="6"/>
      <c r="HI1396" s="6"/>
      <c r="HJ1396" s="6"/>
      <c r="HK1396" s="6"/>
      <c r="HL1396" s="6"/>
      <c r="HM1396" s="6"/>
      <c r="HN1396" s="6"/>
      <c r="HO1396" s="6"/>
      <c r="HP1396" s="6"/>
      <c r="HQ1396" s="6"/>
      <c r="HR1396" s="6"/>
      <c r="HS1396" s="6"/>
      <c r="HT1396" s="6"/>
      <c r="HU1396" s="6"/>
      <c r="HV1396" s="6"/>
      <c r="HW1396" s="6"/>
      <c r="HX1396" s="6"/>
      <c r="HY1396" s="6"/>
      <c r="HZ1396" s="6"/>
      <c r="IA1396" s="6"/>
      <c r="IB1396" s="6"/>
      <c r="IC1396" s="6"/>
      <c r="ID1396" s="6"/>
      <c r="IE1396" s="6"/>
      <c r="IF1396" s="6"/>
      <c r="IG1396" s="6"/>
      <c r="IH1396" s="6"/>
      <c r="II1396" s="6"/>
      <c r="IJ1396" s="6"/>
      <c r="IK1396" s="6"/>
      <c r="IL1396" s="6"/>
      <c r="IM1396" s="6"/>
      <c r="IN1396" s="6"/>
      <c r="IO1396" s="6"/>
      <c r="IP1396" s="6"/>
      <c r="IQ1396" s="6"/>
      <c r="IR1396" s="6"/>
      <c r="IS1396" s="6"/>
      <c r="IT1396" s="6"/>
      <c r="IU1396" s="6"/>
      <c r="IV1396" s="6"/>
      <c r="IW1396" s="6"/>
      <c r="IX1396" s="6"/>
      <c r="IY1396" s="6"/>
      <c r="IZ1396" s="6"/>
    </row>
    <row r="1397" spans="1:260" s="5" customFormat="1" x14ac:dyDescent="0.35">
      <c r="A1397" s="32">
        <v>1393</v>
      </c>
      <c r="B1397" s="33">
        <f>ESTUDIANTES!B1397</f>
        <v>0</v>
      </c>
      <c r="C1397" s="33">
        <f>ESTUDIANTES!C1397</f>
        <v>0</v>
      </c>
      <c r="D1397" s="99">
        <f>ESTUDIANTES!D1397</f>
        <v>0</v>
      </c>
      <c r="E1397" s="99"/>
      <c r="F1397" s="99"/>
      <c r="G1397" s="99"/>
      <c r="H1397" s="34">
        <f>ESTUDIANTES!E1397</f>
        <v>0</v>
      </c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  <c r="GP1397" s="6"/>
      <c r="GQ1397" s="6"/>
      <c r="GR1397" s="6"/>
      <c r="GS1397" s="6"/>
      <c r="GT1397" s="6"/>
      <c r="GU1397" s="6"/>
      <c r="GV1397" s="6"/>
      <c r="GW1397" s="6"/>
      <c r="GX1397" s="6"/>
      <c r="GY1397" s="6"/>
      <c r="GZ1397" s="6"/>
      <c r="HA1397" s="6"/>
      <c r="HB1397" s="6"/>
      <c r="HC1397" s="6"/>
      <c r="HD1397" s="6"/>
      <c r="HE1397" s="6"/>
      <c r="HF1397" s="6"/>
      <c r="HG1397" s="6"/>
      <c r="HH1397" s="6"/>
      <c r="HI1397" s="6"/>
      <c r="HJ1397" s="6"/>
      <c r="HK1397" s="6"/>
      <c r="HL1397" s="6"/>
      <c r="HM1397" s="6"/>
      <c r="HN1397" s="6"/>
      <c r="HO1397" s="6"/>
      <c r="HP1397" s="6"/>
      <c r="HQ1397" s="6"/>
      <c r="HR1397" s="6"/>
      <c r="HS1397" s="6"/>
      <c r="HT1397" s="6"/>
      <c r="HU1397" s="6"/>
      <c r="HV1397" s="6"/>
      <c r="HW1397" s="6"/>
      <c r="HX1397" s="6"/>
      <c r="HY1397" s="6"/>
      <c r="HZ1397" s="6"/>
      <c r="IA1397" s="6"/>
      <c r="IB1397" s="6"/>
      <c r="IC1397" s="6"/>
      <c r="ID1397" s="6"/>
      <c r="IE1397" s="6"/>
      <c r="IF1397" s="6"/>
      <c r="IG1397" s="6"/>
      <c r="IH1397" s="6"/>
      <c r="II1397" s="6"/>
      <c r="IJ1397" s="6"/>
      <c r="IK1397" s="6"/>
      <c r="IL1397" s="6"/>
      <c r="IM1397" s="6"/>
      <c r="IN1397" s="6"/>
      <c r="IO1397" s="6"/>
      <c r="IP1397" s="6"/>
      <c r="IQ1397" s="6"/>
      <c r="IR1397" s="6"/>
      <c r="IS1397" s="6"/>
      <c r="IT1397" s="6"/>
      <c r="IU1397" s="6"/>
      <c r="IV1397" s="6"/>
      <c r="IW1397" s="6"/>
      <c r="IX1397" s="6"/>
      <c r="IY1397" s="6"/>
      <c r="IZ1397" s="6"/>
    </row>
    <row r="1398" spans="1:260" s="5" customFormat="1" x14ac:dyDescent="0.35">
      <c r="A1398" s="32">
        <v>1394</v>
      </c>
      <c r="B1398" s="33">
        <f>ESTUDIANTES!B1398</f>
        <v>0</v>
      </c>
      <c r="C1398" s="33">
        <f>ESTUDIANTES!C1398</f>
        <v>0</v>
      </c>
      <c r="D1398" s="99">
        <f>ESTUDIANTES!D1398</f>
        <v>0</v>
      </c>
      <c r="E1398" s="99"/>
      <c r="F1398" s="99"/>
      <c r="G1398" s="99"/>
      <c r="H1398" s="34">
        <f>ESTUDIANTES!E1398</f>
        <v>0</v>
      </c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  <c r="GG1398" s="6"/>
      <c r="GH1398" s="6"/>
      <c r="GI1398" s="6"/>
      <c r="GJ1398" s="6"/>
      <c r="GK1398" s="6"/>
      <c r="GL1398" s="6"/>
      <c r="GM1398" s="6"/>
      <c r="GN1398" s="6"/>
      <c r="GO1398" s="6"/>
      <c r="GP1398" s="6"/>
      <c r="GQ1398" s="6"/>
      <c r="GR1398" s="6"/>
      <c r="GS1398" s="6"/>
      <c r="GT1398" s="6"/>
      <c r="GU1398" s="6"/>
      <c r="GV1398" s="6"/>
      <c r="GW1398" s="6"/>
      <c r="GX1398" s="6"/>
      <c r="GY1398" s="6"/>
      <c r="GZ1398" s="6"/>
      <c r="HA1398" s="6"/>
      <c r="HB1398" s="6"/>
      <c r="HC1398" s="6"/>
      <c r="HD1398" s="6"/>
      <c r="HE1398" s="6"/>
      <c r="HF1398" s="6"/>
      <c r="HG1398" s="6"/>
      <c r="HH1398" s="6"/>
      <c r="HI1398" s="6"/>
      <c r="HJ1398" s="6"/>
      <c r="HK1398" s="6"/>
      <c r="HL1398" s="6"/>
      <c r="HM1398" s="6"/>
      <c r="HN1398" s="6"/>
      <c r="HO1398" s="6"/>
      <c r="HP1398" s="6"/>
      <c r="HQ1398" s="6"/>
      <c r="HR1398" s="6"/>
      <c r="HS1398" s="6"/>
      <c r="HT1398" s="6"/>
      <c r="HU1398" s="6"/>
      <c r="HV1398" s="6"/>
      <c r="HW1398" s="6"/>
      <c r="HX1398" s="6"/>
      <c r="HY1398" s="6"/>
      <c r="HZ1398" s="6"/>
      <c r="IA1398" s="6"/>
      <c r="IB1398" s="6"/>
      <c r="IC1398" s="6"/>
      <c r="ID1398" s="6"/>
      <c r="IE1398" s="6"/>
      <c r="IF1398" s="6"/>
      <c r="IG1398" s="6"/>
      <c r="IH1398" s="6"/>
      <c r="II1398" s="6"/>
      <c r="IJ1398" s="6"/>
      <c r="IK1398" s="6"/>
      <c r="IL1398" s="6"/>
      <c r="IM1398" s="6"/>
      <c r="IN1398" s="6"/>
      <c r="IO1398" s="6"/>
      <c r="IP1398" s="6"/>
      <c r="IQ1398" s="6"/>
      <c r="IR1398" s="6"/>
      <c r="IS1398" s="6"/>
      <c r="IT1398" s="6"/>
      <c r="IU1398" s="6"/>
      <c r="IV1398" s="6"/>
      <c r="IW1398" s="6"/>
      <c r="IX1398" s="6"/>
      <c r="IY1398" s="6"/>
      <c r="IZ1398" s="6"/>
    </row>
    <row r="1399" spans="1:260" s="5" customFormat="1" x14ac:dyDescent="0.35">
      <c r="A1399" s="32">
        <v>1395</v>
      </c>
      <c r="B1399" s="33">
        <f>ESTUDIANTES!B1399</f>
        <v>0</v>
      </c>
      <c r="C1399" s="33">
        <f>ESTUDIANTES!C1399</f>
        <v>0</v>
      </c>
      <c r="D1399" s="99">
        <f>ESTUDIANTES!D1399</f>
        <v>0</v>
      </c>
      <c r="E1399" s="99"/>
      <c r="F1399" s="99"/>
      <c r="G1399" s="99"/>
      <c r="H1399" s="34">
        <f>ESTUDIANTES!E1399</f>
        <v>0</v>
      </c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  <c r="GP1399" s="6"/>
      <c r="GQ1399" s="6"/>
      <c r="GR1399" s="6"/>
      <c r="GS1399" s="6"/>
      <c r="GT1399" s="6"/>
      <c r="GU1399" s="6"/>
      <c r="GV1399" s="6"/>
      <c r="GW1399" s="6"/>
      <c r="GX1399" s="6"/>
      <c r="GY1399" s="6"/>
      <c r="GZ1399" s="6"/>
      <c r="HA1399" s="6"/>
      <c r="HB1399" s="6"/>
      <c r="HC1399" s="6"/>
      <c r="HD1399" s="6"/>
      <c r="HE1399" s="6"/>
      <c r="HF1399" s="6"/>
      <c r="HG1399" s="6"/>
      <c r="HH1399" s="6"/>
      <c r="HI1399" s="6"/>
      <c r="HJ1399" s="6"/>
      <c r="HK1399" s="6"/>
      <c r="HL1399" s="6"/>
      <c r="HM1399" s="6"/>
      <c r="HN1399" s="6"/>
      <c r="HO1399" s="6"/>
      <c r="HP1399" s="6"/>
      <c r="HQ1399" s="6"/>
      <c r="HR1399" s="6"/>
      <c r="HS1399" s="6"/>
      <c r="HT1399" s="6"/>
      <c r="HU1399" s="6"/>
      <c r="HV1399" s="6"/>
      <c r="HW1399" s="6"/>
      <c r="HX1399" s="6"/>
      <c r="HY1399" s="6"/>
      <c r="HZ1399" s="6"/>
      <c r="IA1399" s="6"/>
      <c r="IB1399" s="6"/>
      <c r="IC1399" s="6"/>
      <c r="ID1399" s="6"/>
      <c r="IE1399" s="6"/>
      <c r="IF1399" s="6"/>
      <c r="IG1399" s="6"/>
      <c r="IH1399" s="6"/>
      <c r="II1399" s="6"/>
      <c r="IJ1399" s="6"/>
      <c r="IK1399" s="6"/>
      <c r="IL1399" s="6"/>
      <c r="IM1399" s="6"/>
      <c r="IN1399" s="6"/>
      <c r="IO1399" s="6"/>
      <c r="IP1399" s="6"/>
      <c r="IQ1399" s="6"/>
      <c r="IR1399" s="6"/>
      <c r="IS1399" s="6"/>
      <c r="IT1399" s="6"/>
      <c r="IU1399" s="6"/>
      <c r="IV1399" s="6"/>
      <c r="IW1399" s="6"/>
      <c r="IX1399" s="6"/>
      <c r="IY1399" s="6"/>
      <c r="IZ1399" s="6"/>
    </row>
    <row r="1400" spans="1:260" s="5" customFormat="1" x14ac:dyDescent="0.35">
      <c r="A1400" s="32">
        <v>1396</v>
      </c>
      <c r="B1400" s="33">
        <f>ESTUDIANTES!B1400</f>
        <v>0</v>
      </c>
      <c r="C1400" s="33">
        <f>ESTUDIANTES!C1400</f>
        <v>0</v>
      </c>
      <c r="D1400" s="99">
        <f>ESTUDIANTES!D1400</f>
        <v>0</v>
      </c>
      <c r="E1400" s="99"/>
      <c r="F1400" s="99"/>
      <c r="G1400" s="99"/>
      <c r="H1400" s="34">
        <f>ESTUDIANTES!E1400</f>
        <v>0</v>
      </c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  <c r="GG1400" s="6"/>
      <c r="GH1400" s="6"/>
      <c r="GI1400" s="6"/>
      <c r="GJ1400" s="6"/>
      <c r="GK1400" s="6"/>
      <c r="GL1400" s="6"/>
      <c r="GM1400" s="6"/>
      <c r="GN1400" s="6"/>
      <c r="GO1400" s="6"/>
      <c r="GP1400" s="6"/>
      <c r="GQ1400" s="6"/>
      <c r="GR1400" s="6"/>
      <c r="GS1400" s="6"/>
      <c r="GT1400" s="6"/>
      <c r="GU1400" s="6"/>
      <c r="GV1400" s="6"/>
      <c r="GW1400" s="6"/>
      <c r="GX1400" s="6"/>
      <c r="GY1400" s="6"/>
      <c r="GZ1400" s="6"/>
      <c r="HA1400" s="6"/>
      <c r="HB1400" s="6"/>
      <c r="HC1400" s="6"/>
      <c r="HD1400" s="6"/>
      <c r="HE1400" s="6"/>
      <c r="HF1400" s="6"/>
      <c r="HG1400" s="6"/>
      <c r="HH1400" s="6"/>
      <c r="HI1400" s="6"/>
      <c r="HJ1400" s="6"/>
      <c r="HK1400" s="6"/>
      <c r="HL1400" s="6"/>
      <c r="HM1400" s="6"/>
      <c r="HN1400" s="6"/>
      <c r="HO1400" s="6"/>
      <c r="HP1400" s="6"/>
      <c r="HQ1400" s="6"/>
      <c r="HR1400" s="6"/>
      <c r="HS1400" s="6"/>
      <c r="HT1400" s="6"/>
      <c r="HU1400" s="6"/>
      <c r="HV1400" s="6"/>
      <c r="HW1400" s="6"/>
      <c r="HX1400" s="6"/>
      <c r="HY1400" s="6"/>
      <c r="HZ1400" s="6"/>
      <c r="IA1400" s="6"/>
      <c r="IB1400" s="6"/>
      <c r="IC1400" s="6"/>
      <c r="ID1400" s="6"/>
      <c r="IE1400" s="6"/>
      <c r="IF1400" s="6"/>
      <c r="IG1400" s="6"/>
      <c r="IH1400" s="6"/>
      <c r="II1400" s="6"/>
      <c r="IJ1400" s="6"/>
      <c r="IK1400" s="6"/>
      <c r="IL1400" s="6"/>
      <c r="IM1400" s="6"/>
      <c r="IN1400" s="6"/>
      <c r="IO1400" s="6"/>
      <c r="IP1400" s="6"/>
      <c r="IQ1400" s="6"/>
      <c r="IR1400" s="6"/>
      <c r="IS1400" s="6"/>
      <c r="IT1400" s="6"/>
      <c r="IU1400" s="6"/>
      <c r="IV1400" s="6"/>
      <c r="IW1400" s="6"/>
      <c r="IX1400" s="6"/>
      <c r="IY1400" s="6"/>
      <c r="IZ1400" s="6"/>
    </row>
    <row r="1401" spans="1:260" s="5" customFormat="1" x14ac:dyDescent="0.35">
      <c r="A1401" s="32">
        <v>1397</v>
      </c>
      <c r="B1401" s="33">
        <f>ESTUDIANTES!B1401</f>
        <v>0</v>
      </c>
      <c r="C1401" s="33">
        <f>ESTUDIANTES!C1401</f>
        <v>0</v>
      </c>
      <c r="D1401" s="99">
        <f>ESTUDIANTES!D1401</f>
        <v>0</v>
      </c>
      <c r="E1401" s="99"/>
      <c r="F1401" s="99"/>
      <c r="G1401" s="99"/>
      <c r="H1401" s="34">
        <f>ESTUDIANTES!E1401</f>
        <v>0</v>
      </c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  <c r="GP1401" s="6"/>
      <c r="GQ1401" s="6"/>
      <c r="GR1401" s="6"/>
      <c r="GS1401" s="6"/>
      <c r="GT1401" s="6"/>
      <c r="GU1401" s="6"/>
      <c r="GV1401" s="6"/>
      <c r="GW1401" s="6"/>
      <c r="GX1401" s="6"/>
      <c r="GY1401" s="6"/>
      <c r="GZ1401" s="6"/>
      <c r="HA1401" s="6"/>
      <c r="HB1401" s="6"/>
      <c r="HC1401" s="6"/>
      <c r="HD1401" s="6"/>
      <c r="HE1401" s="6"/>
      <c r="HF1401" s="6"/>
      <c r="HG1401" s="6"/>
      <c r="HH1401" s="6"/>
      <c r="HI1401" s="6"/>
      <c r="HJ1401" s="6"/>
      <c r="HK1401" s="6"/>
      <c r="HL1401" s="6"/>
      <c r="HM1401" s="6"/>
      <c r="HN1401" s="6"/>
      <c r="HO1401" s="6"/>
      <c r="HP1401" s="6"/>
      <c r="HQ1401" s="6"/>
      <c r="HR1401" s="6"/>
      <c r="HS1401" s="6"/>
      <c r="HT1401" s="6"/>
      <c r="HU1401" s="6"/>
      <c r="HV1401" s="6"/>
      <c r="HW1401" s="6"/>
      <c r="HX1401" s="6"/>
      <c r="HY1401" s="6"/>
      <c r="HZ1401" s="6"/>
      <c r="IA1401" s="6"/>
      <c r="IB1401" s="6"/>
      <c r="IC1401" s="6"/>
      <c r="ID1401" s="6"/>
      <c r="IE1401" s="6"/>
      <c r="IF1401" s="6"/>
      <c r="IG1401" s="6"/>
      <c r="IH1401" s="6"/>
      <c r="II1401" s="6"/>
      <c r="IJ1401" s="6"/>
      <c r="IK1401" s="6"/>
      <c r="IL1401" s="6"/>
      <c r="IM1401" s="6"/>
      <c r="IN1401" s="6"/>
      <c r="IO1401" s="6"/>
      <c r="IP1401" s="6"/>
      <c r="IQ1401" s="6"/>
      <c r="IR1401" s="6"/>
      <c r="IS1401" s="6"/>
      <c r="IT1401" s="6"/>
      <c r="IU1401" s="6"/>
      <c r="IV1401" s="6"/>
      <c r="IW1401" s="6"/>
      <c r="IX1401" s="6"/>
      <c r="IY1401" s="6"/>
      <c r="IZ1401" s="6"/>
    </row>
    <row r="1402" spans="1:260" s="5" customFormat="1" x14ac:dyDescent="0.35">
      <c r="A1402" s="32">
        <v>1398</v>
      </c>
      <c r="B1402" s="33">
        <f>ESTUDIANTES!B1402</f>
        <v>0</v>
      </c>
      <c r="C1402" s="33">
        <f>ESTUDIANTES!C1402</f>
        <v>0</v>
      </c>
      <c r="D1402" s="99">
        <f>ESTUDIANTES!D1402</f>
        <v>0</v>
      </c>
      <c r="E1402" s="99"/>
      <c r="F1402" s="99"/>
      <c r="G1402" s="99"/>
      <c r="H1402" s="34">
        <f>ESTUDIANTES!E1402</f>
        <v>0</v>
      </c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  <c r="GP1402" s="6"/>
      <c r="GQ1402" s="6"/>
      <c r="GR1402" s="6"/>
      <c r="GS1402" s="6"/>
      <c r="GT1402" s="6"/>
      <c r="GU1402" s="6"/>
      <c r="GV1402" s="6"/>
      <c r="GW1402" s="6"/>
      <c r="GX1402" s="6"/>
      <c r="GY1402" s="6"/>
      <c r="GZ1402" s="6"/>
      <c r="HA1402" s="6"/>
      <c r="HB1402" s="6"/>
      <c r="HC1402" s="6"/>
      <c r="HD1402" s="6"/>
      <c r="HE1402" s="6"/>
      <c r="HF1402" s="6"/>
      <c r="HG1402" s="6"/>
      <c r="HH1402" s="6"/>
      <c r="HI1402" s="6"/>
      <c r="HJ1402" s="6"/>
      <c r="HK1402" s="6"/>
      <c r="HL1402" s="6"/>
      <c r="HM1402" s="6"/>
      <c r="HN1402" s="6"/>
      <c r="HO1402" s="6"/>
      <c r="HP1402" s="6"/>
      <c r="HQ1402" s="6"/>
      <c r="HR1402" s="6"/>
      <c r="HS1402" s="6"/>
      <c r="HT1402" s="6"/>
      <c r="HU1402" s="6"/>
      <c r="HV1402" s="6"/>
      <c r="HW1402" s="6"/>
      <c r="HX1402" s="6"/>
      <c r="HY1402" s="6"/>
      <c r="HZ1402" s="6"/>
      <c r="IA1402" s="6"/>
      <c r="IB1402" s="6"/>
      <c r="IC1402" s="6"/>
      <c r="ID1402" s="6"/>
      <c r="IE1402" s="6"/>
      <c r="IF1402" s="6"/>
      <c r="IG1402" s="6"/>
      <c r="IH1402" s="6"/>
      <c r="II1402" s="6"/>
      <c r="IJ1402" s="6"/>
      <c r="IK1402" s="6"/>
      <c r="IL1402" s="6"/>
      <c r="IM1402" s="6"/>
      <c r="IN1402" s="6"/>
      <c r="IO1402" s="6"/>
      <c r="IP1402" s="6"/>
      <c r="IQ1402" s="6"/>
      <c r="IR1402" s="6"/>
      <c r="IS1402" s="6"/>
      <c r="IT1402" s="6"/>
      <c r="IU1402" s="6"/>
      <c r="IV1402" s="6"/>
      <c r="IW1402" s="6"/>
      <c r="IX1402" s="6"/>
      <c r="IY1402" s="6"/>
      <c r="IZ1402" s="6"/>
    </row>
    <row r="1403" spans="1:260" s="5" customFormat="1" x14ac:dyDescent="0.35">
      <c r="A1403" s="32">
        <v>1399</v>
      </c>
      <c r="B1403" s="33">
        <f>ESTUDIANTES!B1403</f>
        <v>0</v>
      </c>
      <c r="C1403" s="33">
        <f>ESTUDIANTES!C1403</f>
        <v>0</v>
      </c>
      <c r="D1403" s="99">
        <f>ESTUDIANTES!D1403</f>
        <v>0</v>
      </c>
      <c r="E1403" s="99"/>
      <c r="F1403" s="99"/>
      <c r="G1403" s="99"/>
      <c r="H1403" s="34">
        <f>ESTUDIANTES!E1403</f>
        <v>0</v>
      </c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  <c r="GP1403" s="6"/>
      <c r="GQ1403" s="6"/>
      <c r="GR1403" s="6"/>
      <c r="GS1403" s="6"/>
      <c r="GT1403" s="6"/>
      <c r="GU1403" s="6"/>
      <c r="GV1403" s="6"/>
      <c r="GW1403" s="6"/>
      <c r="GX1403" s="6"/>
      <c r="GY1403" s="6"/>
      <c r="GZ1403" s="6"/>
      <c r="HA1403" s="6"/>
      <c r="HB1403" s="6"/>
      <c r="HC1403" s="6"/>
      <c r="HD1403" s="6"/>
      <c r="HE1403" s="6"/>
      <c r="HF1403" s="6"/>
      <c r="HG1403" s="6"/>
      <c r="HH1403" s="6"/>
      <c r="HI1403" s="6"/>
      <c r="HJ1403" s="6"/>
      <c r="HK1403" s="6"/>
      <c r="HL1403" s="6"/>
      <c r="HM1403" s="6"/>
      <c r="HN1403" s="6"/>
      <c r="HO1403" s="6"/>
      <c r="HP1403" s="6"/>
      <c r="HQ1403" s="6"/>
      <c r="HR1403" s="6"/>
      <c r="HS1403" s="6"/>
      <c r="HT1403" s="6"/>
      <c r="HU1403" s="6"/>
      <c r="HV1403" s="6"/>
      <c r="HW1403" s="6"/>
      <c r="HX1403" s="6"/>
      <c r="HY1403" s="6"/>
      <c r="HZ1403" s="6"/>
      <c r="IA1403" s="6"/>
      <c r="IB1403" s="6"/>
      <c r="IC1403" s="6"/>
      <c r="ID1403" s="6"/>
      <c r="IE1403" s="6"/>
      <c r="IF1403" s="6"/>
      <c r="IG1403" s="6"/>
      <c r="IH1403" s="6"/>
      <c r="II1403" s="6"/>
      <c r="IJ1403" s="6"/>
      <c r="IK1403" s="6"/>
      <c r="IL1403" s="6"/>
      <c r="IM1403" s="6"/>
      <c r="IN1403" s="6"/>
      <c r="IO1403" s="6"/>
      <c r="IP1403" s="6"/>
      <c r="IQ1403" s="6"/>
      <c r="IR1403" s="6"/>
      <c r="IS1403" s="6"/>
      <c r="IT1403" s="6"/>
      <c r="IU1403" s="6"/>
      <c r="IV1403" s="6"/>
      <c r="IW1403" s="6"/>
      <c r="IX1403" s="6"/>
      <c r="IY1403" s="6"/>
      <c r="IZ1403" s="6"/>
    </row>
    <row r="1404" spans="1:260" s="5" customFormat="1" x14ac:dyDescent="0.35">
      <c r="A1404" s="32">
        <v>1400</v>
      </c>
      <c r="B1404" s="33">
        <f>ESTUDIANTES!B1404</f>
        <v>0</v>
      </c>
      <c r="C1404" s="33">
        <f>ESTUDIANTES!C1404</f>
        <v>0</v>
      </c>
      <c r="D1404" s="99">
        <f>ESTUDIANTES!D1404</f>
        <v>0</v>
      </c>
      <c r="E1404" s="99"/>
      <c r="F1404" s="99"/>
      <c r="G1404" s="99"/>
      <c r="H1404" s="34">
        <f>ESTUDIANTES!E1404</f>
        <v>0</v>
      </c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  <c r="GP1404" s="6"/>
      <c r="GQ1404" s="6"/>
      <c r="GR1404" s="6"/>
      <c r="GS1404" s="6"/>
      <c r="GT1404" s="6"/>
      <c r="GU1404" s="6"/>
      <c r="GV1404" s="6"/>
      <c r="GW1404" s="6"/>
      <c r="GX1404" s="6"/>
      <c r="GY1404" s="6"/>
      <c r="GZ1404" s="6"/>
      <c r="HA1404" s="6"/>
      <c r="HB1404" s="6"/>
      <c r="HC1404" s="6"/>
      <c r="HD1404" s="6"/>
      <c r="HE1404" s="6"/>
      <c r="HF1404" s="6"/>
      <c r="HG1404" s="6"/>
      <c r="HH1404" s="6"/>
      <c r="HI1404" s="6"/>
      <c r="HJ1404" s="6"/>
      <c r="HK1404" s="6"/>
      <c r="HL1404" s="6"/>
      <c r="HM1404" s="6"/>
      <c r="HN1404" s="6"/>
      <c r="HO1404" s="6"/>
      <c r="HP1404" s="6"/>
      <c r="HQ1404" s="6"/>
      <c r="HR1404" s="6"/>
      <c r="HS1404" s="6"/>
      <c r="HT1404" s="6"/>
      <c r="HU1404" s="6"/>
      <c r="HV1404" s="6"/>
      <c r="HW1404" s="6"/>
      <c r="HX1404" s="6"/>
      <c r="HY1404" s="6"/>
      <c r="HZ1404" s="6"/>
      <c r="IA1404" s="6"/>
      <c r="IB1404" s="6"/>
      <c r="IC1404" s="6"/>
      <c r="ID1404" s="6"/>
      <c r="IE1404" s="6"/>
      <c r="IF1404" s="6"/>
      <c r="IG1404" s="6"/>
      <c r="IH1404" s="6"/>
      <c r="II1404" s="6"/>
      <c r="IJ1404" s="6"/>
      <c r="IK1404" s="6"/>
      <c r="IL1404" s="6"/>
      <c r="IM1404" s="6"/>
      <c r="IN1404" s="6"/>
      <c r="IO1404" s="6"/>
      <c r="IP1404" s="6"/>
      <c r="IQ1404" s="6"/>
      <c r="IR1404" s="6"/>
      <c r="IS1404" s="6"/>
      <c r="IT1404" s="6"/>
      <c r="IU1404" s="6"/>
      <c r="IV1404" s="6"/>
      <c r="IW1404" s="6"/>
      <c r="IX1404" s="6"/>
      <c r="IY1404" s="6"/>
      <c r="IZ1404" s="6"/>
    </row>
    <row r="1405" spans="1:260" s="5" customFormat="1" x14ac:dyDescent="0.35">
      <c r="A1405" s="32">
        <v>1401</v>
      </c>
      <c r="B1405" s="33">
        <f>ESTUDIANTES!B1405</f>
        <v>0</v>
      </c>
      <c r="C1405" s="33">
        <f>ESTUDIANTES!C1405</f>
        <v>0</v>
      </c>
      <c r="D1405" s="99">
        <f>ESTUDIANTES!D1405</f>
        <v>0</v>
      </c>
      <c r="E1405" s="99"/>
      <c r="F1405" s="99"/>
      <c r="G1405" s="99"/>
      <c r="H1405" s="34">
        <f>ESTUDIANTES!E1405</f>
        <v>0</v>
      </c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  <c r="GP1405" s="6"/>
      <c r="GQ1405" s="6"/>
      <c r="GR1405" s="6"/>
      <c r="GS1405" s="6"/>
      <c r="GT1405" s="6"/>
      <c r="GU1405" s="6"/>
      <c r="GV1405" s="6"/>
      <c r="GW1405" s="6"/>
      <c r="GX1405" s="6"/>
      <c r="GY1405" s="6"/>
      <c r="GZ1405" s="6"/>
      <c r="HA1405" s="6"/>
      <c r="HB1405" s="6"/>
      <c r="HC1405" s="6"/>
      <c r="HD1405" s="6"/>
      <c r="HE1405" s="6"/>
      <c r="HF1405" s="6"/>
      <c r="HG1405" s="6"/>
      <c r="HH1405" s="6"/>
      <c r="HI1405" s="6"/>
      <c r="HJ1405" s="6"/>
      <c r="HK1405" s="6"/>
      <c r="HL1405" s="6"/>
      <c r="HM1405" s="6"/>
      <c r="HN1405" s="6"/>
      <c r="HO1405" s="6"/>
      <c r="HP1405" s="6"/>
      <c r="HQ1405" s="6"/>
      <c r="HR1405" s="6"/>
      <c r="HS1405" s="6"/>
      <c r="HT1405" s="6"/>
      <c r="HU1405" s="6"/>
      <c r="HV1405" s="6"/>
      <c r="HW1405" s="6"/>
      <c r="HX1405" s="6"/>
      <c r="HY1405" s="6"/>
      <c r="HZ1405" s="6"/>
      <c r="IA1405" s="6"/>
      <c r="IB1405" s="6"/>
      <c r="IC1405" s="6"/>
      <c r="ID1405" s="6"/>
      <c r="IE1405" s="6"/>
      <c r="IF1405" s="6"/>
      <c r="IG1405" s="6"/>
      <c r="IH1405" s="6"/>
      <c r="II1405" s="6"/>
      <c r="IJ1405" s="6"/>
      <c r="IK1405" s="6"/>
      <c r="IL1405" s="6"/>
      <c r="IM1405" s="6"/>
      <c r="IN1405" s="6"/>
      <c r="IO1405" s="6"/>
      <c r="IP1405" s="6"/>
      <c r="IQ1405" s="6"/>
      <c r="IR1405" s="6"/>
      <c r="IS1405" s="6"/>
      <c r="IT1405" s="6"/>
      <c r="IU1405" s="6"/>
      <c r="IV1405" s="6"/>
      <c r="IW1405" s="6"/>
      <c r="IX1405" s="6"/>
      <c r="IY1405" s="6"/>
      <c r="IZ1405" s="6"/>
    </row>
    <row r="1406" spans="1:260" s="5" customFormat="1" x14ac:dyDescent="0.35">
      <c r="A1406" s="32">
        <v>1402</v>
      </c>
      <c r="B1406" s="33">
        <f>ESTUDIANTES!B1406</f>
        <v>0</v>
      </c>
      <c r="C1406" s="33">
        <f>ESTUDIANTES!C1406</f>
        <v>0</v>
      </c>
      <c r="D1406" s="99">
        <f>ESTUDIANTES!D1406</f>
        <v>0</v>
      </c>
      <c r="E1406" s="99"/>
      <c r="F1406" s="99"/>
      <c r="G1406" s="99"/>
      <c r="H1406" s="34">
        <f>ESTUDIANTES!E1406</f>
        <v>0</v>
      </c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  <c r="GP1406" s="6"/>
      <c r="GQ1406" s="6"/>
      <c r="GR1406" s="6"/>
      <c r="GS1406" s="6"/>
      <c r="GT1406" s="6"/>
      <c r="GU1406" s="6"/>
      <c r="GV1406" s="6"/>
      <c r="GW1406" s="6"/>
      <c r="GX1406" s="6"/>
      <c r="GY1406" s="6"/>
      <c r="GZ1406" s="6"/>
      <c r="HA1406" s="6"/>
      <c r="HB1406" s="6"/>
      <c r="HC1406" s="6"/>
      <c r="HD1406" s="6"/>
      <c r="HE1406" s="6"/>
      <c r="HF1406" s="6"/>
      <c r="HG1406" s="6"/>
      <c r="HH1406" s="6"/>
      <c r="HI1406" s="6"/>
      <c r="HJ1406" s="6"/>
      <c r="HK1406" s="6"/>
      <c r="HL1406" s="6"/>
      <c r="HM1406" s="6"/>
      <c r="HN1406" s="6"/>
      <c r="HO1406" s="6"/>
      <c r="HP1406" s="6"/>
      <c r="HQ1406" s="6"/>
      <c r="HR1406" s="6"/>
      <c r="HS1406" s="6"/>
      <c r="HT1406" s="6"/>
      <c r="HU1406" s="6"/>
      <c r="HV1406" s="6"/>
      <c r="HW1406" s="6"/>
      <c r="HX1406" s="6"/>
      <c r="HY1406" s="6"/>
      <c r="HZ1406" s="6"/>
      <c r="IA1406" s="6"/>
      <c r="IB1406" s="6"/>
      <c r="IC1406" s="6"/>
      <c r="ID1406" s="6"/>
      <c r="IE1406" s="6"/>
      <c r="IF1406" s="6"/>
      <c r="IG1406" s="6"/>
      <c r="IH1406" s="6"/>
      <c r="II1406" s="6"/>
      <c r="IJ1406" s="6"/>
      <c r="IK1406" s="6"/>
      <c r="IL1406" s="6"/>
      <c r="IM1406" s="6"/>
      <c r="IN1406" s="6"/>
      <c r="IO1406" s="6"/>
      <c r="IP1406" s="6"/>
      <c r="IQ1406" s="6"/>
      <c r="IR1406" s="6"/>
      <c r="IS1406" s="6"/>
      <c r="IT1406" s="6"/>
      <c r="IU1406" s="6"/>
      <c r="IV1406" s="6"/>
      <c r="IW1406" s="6"/>
      <c r="IX1406" s="6"/>
      <c r="IY1406" s="6"/>
      <c r="IZ1406" s="6"/>
    </row>
    <row r="1407" spans="1:260" s="5" customFormat="1" x14ac:dyDescent="0.35">
      <c r="A1407" s="32">
        <v>1403</v>
      </c>
      <c r="B1407" s="33">
        <f>ESTUDIANTES!B1407</f>
        <v>0</v>
      </c>
      <c r="C1407" s="33">
        <f>ESTUDIANTES!C1407</f>
        <v>0</v>
      </c>
      <c r="D1407" s="99">
        <f>ESTUDIANTES!D1407</f>
        <v>0</v>
      </c>
      <c r="E1407" s="99"/>
      <c r="F1407" s="99"/>
      <c r="G1407" s="99"/>
      <c r="H1407" s="34">
        <f>ESTUDIANTES!E1407</f>
        <v>0</v>
      </c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  <c r="GW1407" s="6"/>
      <c r="GX1407" s="6"/>
      <c r="GY1407" s="6"/>
      <c r="GZ1407" s="6"/>
      <c r="HA1407" s="6"/>
      <c r="HB1407" s="6"/>
      <c r="HC1407" s="6"/>
      <c r="HD1407" s="6"/>
      <c r="HE1407" s="6"/>
      <c r="HF1407" s="6"/>
      <c r="HG1407" s="6"/>
      <c r="HH1407" s="6"/>
      <c r="HI1407" s="6"/>
      <c r="HJ1407" s="6"/>
      <c r="HK1407" s="6"/>
      <c r="HL1407" s="6"/>
      <c r="HM1407" s="6"/>
      <c r="HN1407" s="6"/>
      <c r="HO1407" s="6"/>
      <c r="HP1407" s="6"/>
      <c r="HQ1407" s="6"/>
      <c r="HR1407" s="6"/>
      <c r="HS1407" s="6"/>
      <c r="HT1407" s="6"/>
      <c r="HU1407" s="6"/>
      <c r="HV1407" s="6"/>
      <c r="HW1407" s="6"/>
      <c r="HX1407" s="6"/>
      <c r="HY1407" s="6"/>
      <c r="HZ1407" s="6"/>
      <c r="IA1407" s="6"/>
      <c r="IB1407" s="6"/>
      <c r="IC1407" s="6"/>
      <c r="ID1407" s="6"/>
      <c r="IE1407" s="6"/>
      <c r="IF1407" s="6"/>
      <c r="IG1407" s="6"/>
      <c r="IH1407" s="6"/>
      <c r="II1407" s="6"/>
      <c r="IJ1407" s="6"/>
      <c r="IK1407" s="6"/>
      <c r="IL1407" s="6"/>
      <c r="IM1407" s="6"/>
      <c r="IN1407" s="6"/>
      <c r="IO1407" s="6"/>
      <c r="IP1407" s="6"/>
      <c r="IQ1407" s="6"/>
      <c r="IR1407" s="6"/>
      <c r="IS1407" s="6"/>
      <c r="IT1407" s="6"/>
      <c r="IU1407" s="6"/>
      <c r="IV1407" s="6"/>
      <c r="IW1407" s="6"/>
      <c r="IX1407" s="6"/>
      <c r="IY1407" s="6"/>
      <c r="IZ1407" s="6"/>
    </row>
    <row r="1408" spans="1:260" s="5" customFormat="1" x14ac:dyDescent="0.35">
      <c r="A1408" s="32">
        <v>1404</v>
      </c>
      <c r="B1408" s="33">
        <f>ESTUDIANTES!B1408</f>
        <v>0</v>
      </c>
      <c r="C1408" s="33">
        <f>ESTUDIANTES!C1408</f>
        <v>0</v>
      </c>
      <c r="D1408" s="99">
        <f>ESTUDIANTES!D1408</f>
        <v>0</v>
      </c>
      <c r="E1408" s="99"/>
      <c r="F1408" s="99"/>
      <c r="G1408" s="99"/>
      <c r="H1408" s="34">
        <f>ESTUDIANTES!E1408</f>
        <v>0</v>
      </c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  <c r="GW1408" s="6"/>
      <c r="GX1408" s="6"/>
      <c r="GY1408" s="6"/>
      <c r="GZ1408" s="6"/>
      <c r="HA1408" s="6"/>
      <c r="HB1408" s="6"/>
      <c r="HC1408" s="6"/>
      <c r="HD1408" s="6"/>
      <c r="HE1408" s="6"/>
      <c r="HF1408" s="6"/>
      <c r="HG1408" s="6"/>
      <c r="HH1408" s="6"/>
      <c r="HI1408" s="6"/>
      <c r="HJ1408" s="6"/>
      <c r="HK1408" s="6"/>
      <c r="HL1408" s="6"/>
      <c r="HM1408" s="6"/>
      <c r="HN1408" s="6"/>
      <c r="HO1408" s="6"/>
      <c r="HP1408" s="6"/>
      <c r="HQ1408" s="6"/>
      <c r="HR1408" s="6"/>
      <c r="HS1408" s="6"/>
      <c r="HT1408" s="6"/>
      <c r="HU1408" s="6"/>
      <c r="HV1408" s="6"/>
      <c r="HW1408" s="6"/>
      <c r="HX1408" s="6"/>
      <c r="HY1408" s="6"/>
      <c r="HZ1408" s="6"/>
      <c r="IA1408" s="6"/>
      <c r="IB1408" s="6"/>
      <c r="IC1408" s="6"/>
      <c r="ID1408" s="6"/>
      <c r="IE1408" s="6"/>
      <c r="IF1408" s="6"/>
      <c r="IG1408" s="6"/>
      <c r="IH1408" s="6"/>
      <c r="II1408" s="6"/>
      <c r="IJ1408" s="6"/>
      <c r="IK1408" s="6"/>
      <c r="IL1408" s="6"/>
      <c r="IM1408" s="6"/>
      <c r="IN1408" s="6"/>
      <c r="IO1408" s="6"/>
      <c r="IP1408" s="6"/>
      <c r="IQ1408" s="6"/>
      <c r="IR1408" s="6"/>
      <c r="IS1408" s="6"/>
      <c r="IT1408" s="6"/>
      <c r="IU1408" s="6"/>
      <c r="IV1408" s="6"/>
      <c r="IW1408" s="6"/>
      <c r="IX1408" s="6"/>
      <c r="IY1408" s="6"/>
      <c r="IZ1408" s="6"/>
    </row>
    <row r="1409" spans="1:260" s="5" customFormat="1" x14ac:dyDescent="0.35">
      <c r="A1409" s="32">
        <v>1405</v>
      </c>
      <c r="B1409" s="33">
        <f>ESTUDIANTES!B1409</f>
        <v>0</v>
      </c>
      <c r="C1409" s="33">
        <f>ESTUDIANTES!C1409</f>
        <v>0</v>
      </c>
      <c r="D1409" s="99">
        <f>ESTUDIANTES!D1409</f>
        <v>0</v>
      </c>
      <c r="E1409" s="99"/>
      <c r="F1409" s="99"/>
      <c r="G1409" s="99"/>
      <c r="H1409" s="34">
        <f>ESTUDIANTES!E1409</f>
        <v>0</v>
      </c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  <c r="HA1409" s="6"/>
      <c r="HB1409" s="6"/>
      <c r="HC1409" s="6"/>
      <c r="HD1409" s="6"/>
      <c r="HE1409" s="6"/>
      <c r="HF1409" s="6"/>
      <c r="HG1409" s="6"/>
      <c r="HH1409" s="6"/>
      <c r="HI1409" s="6"/>
      <c r="HJ1409" s="6"/>
      <c r="HK1409" s="6"/>
      <c r="HL1409" s="6"/>
      <c r="HM1409" s="6"/>
      <c r="HN1409" s="6"/>
      <c r="HO1409" s="6"/>
      <c r="HP1409" s="6"/>
      <c r="HQ1409" s="6"/>
      <c r="HR1409" s="6"/>
      <c r="HS1409" s="6"/>
      <c r="HT1409" s="6"/>
      <c r="HU1409" s="6"/>
      <c r="HV1409" s="6"/>
      <c r="HW1409" s="6"/>
      <c r="HX1409" s="6"/>
      <c r="HY1409" s="6"/>
      <c r="HZ1409" s="6"/>
      <c r="IA1409" s="6"/>
      <c r="IB1409" s="6"/>
      <c r="IC1409" s="6"/>
      <c r="ID1409" s="6"/>
      <c r="IE1409" s="6"/>
      <c r="IF1409" s="6"/>
      <c r="IG1409" s="6"/>
      <c r="IH1409" s="6"/>
      <c r="II1409" s="6"/>
      <c r="IJ1409" s="6"/>
      <c r="IK1409" s="6"/>
      <c r="IL1409" s="6"/>
      <c r="IM1409" s="6"/>
      <c r="IN1409" s="6"/>
      <c r="IO1409" s="6"/>
      <c r="IP1409" s="6"/>
      <c r="IQ1409" s="6"/>
      <c r="IR1409" s="6"/>
      <c r="IS1409" s="6"/>
      <c r="IT1409" s="6"/>
      <c r="IU1409" s="6"/>
      <c r="IV1409" s="6"/>
      <c r="IW1409" s="6"/>
      <c r="IX1409" s="6"/>
      <c r="IY1409" s="6"/>
      <c r="IZ1409" s="6"/>
    </row>
    <row r="1410" spans="1:260" s="5" customFormat="1" x14ac:dyDescent="0.35">
      <c r="A1410" s="32">
        <v>1406</v>
      </c>
      <c r="B1410" s="33">
        <f>ESTUDIANTES!B1410</f>
        <v>0</v>
      </c>
      <c r="C1410" s="33">
        <f>ESTUDIANTES!C1410</f>
        <v>0</v>
      </c>
      <c r="D1410" s="99">
        <f>ESTUDIANTES!D1410</f>
        <v>0</v>
      </c>
      <c r="E1410" s="99"/>
      <c r="F1410" s="99"/>
      <c r="G1410" s="99"/>
      <c r="H1410" s="34">
        <f>ESTUDIANTES!E1410</f>
        <v>0</v>
      </c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  <c r="GW1410" s="6"/>
      <c r="GX1410" s="6"/>
      <c r="GY1410" s="6"/>
      <c r="GZ1410" s="6"/>
      <c r="HA1410" s="6"/>
      <c r="HB1410" s="6"/>
      <c r="HC1410" s="6"/>
      <c r="HD1410" s="6"/>
      <c r="HE1410" s="6"/>
      <c r="HF1410" s="6"/>
      <c r="HG1410" s="6"/>
      <c r="HH1410" s="6"/>
      <c r="HI1410" s="6"/>
      <c r="HJ1410" s="6"/>
      <c r="HK1410" s="6"/>
      <c r="HL1410" s="6"/>
      <c r="HM1410" s="6"/>
      <c r="HN1410" s="6"/>
      <c r="HO1410" s="6"/>
      <c r="HP1410" s="6"/>
      <c r="HQ1410" s="6"/>
      <c r="HR1410" s="6"/>
      <c r="HS1410" s="6"/>
      <c r="HT1410" s="6"/>
      <c r="HU1410" s="6"/>
      <c r="HV1410" s="6"/>
      <c r="HW1410" s="6"/>
      <c r="HX1410" s="6"/>
      <c r="HY1410" s="6"/>
      <c r="HZ1410" s="6"/>
      <c r="IA1410" s="6"/>
      <c r="IB1410" s="6"/>
      <c r="IC1410" s="6"/>
      <c r="ID1410" s="6"/>
      <c r="IE1410" s="6"/>
      <c r="IF1410" s="6"/>
      <c r="IG1410" s="6"/>
      <c r="IH1410" s="6"/>
      <c r="II1410" s="6"/>
      <c r="IJ1410" s="6"/>
      <c r="IK1410" s="6"/>
      <c r="IL1410" s="6"/>
      <c r="IM1410" s="6"/>
      <c r="IN1410" s="6"/>
      <c r="IO1410" s="6"/>
      <c r="IP1410" s="6"/>
      <c r="IQ1410" s="6"/>
      <c r="IR1410" s="6"/>
      <c r="IS1410" s="6"/>
      <c r="IT1410" s="6"/>
      <c r="IU1410" s="6"/>
      <c r="IV1410" s="6"/>
      <c r="IW1410" s="6"/>
      <c r="IX1410" s="6"/>
      <c r="IY1410" s="6"/>
      <c r="IZ1410" s="6"/>
    </row>
    <row r="1411" spans="1:260" s="5" customFormat="1" x14ac:dyDescent="0.35">
      <c r="A1411" s="32">
        <v>1407</v>
      </c>
      <c r="B1411" s="33">
        <f>ESTUDIANTES!B1411</f>
        <v>0</v>
      </c>
      <c r="C1411" s="33">
        <f>ESTUDIANTES!C1411</f>
        <v>0</v>
      </c>
      <c r="D1411" s="99">
        <f>ESTUDIANTES!D1411</f>
        <v>0</v>
      </c>
      <c r="E1411" s="99"/>
      <c r="F1411" s="99"/>
      <c r="G1411" s="99"/>
      <c r="H1411" s="34">
        <f>ESTUDIANTES!E1411</f>
        <v>0</v>
      </c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  <c r="GW1411" s="6"/>
      <c r="GX1411" s="6"/>
      <c r="GY1411" s="6"/>
      <c r="GZ1411" s="6"/>
      <c r="HA1411" s="6"/>
      <c r="HB1411" s="6"/>
      <c r="HC1411" s="6"/>
      <c r="HD1411" s="6"/>
      <c r="HE1411" s="6"/>
      <c r="HF1411" s="6"/>
      <c r="HG1411" s="6"/>
      <c r="HH1411" s="6"/>
      <c r="HI1411" s="6"/>
      <c r="HJ1411" s="6"/>
      <c r="HK1411" s="6"/>
      <c r="HL1411" s="6"/>
      <c r="HM1411" s="6"/>
      <c r="HN1411" s="6"/>
      <c r="HO1411" s="6"/>
      <c r="HP1411" s="6"/>
      <c r="HQ1411" s="6"/>
      <c r="HR1411" s="6"/>
      <c r="HS1411" s="6"/>
      <c r="HT1411" s="6"/>
      <c r="HU1411" s="6"/>
      <c r="HV1411" s="6"/>
      <c r="HW1411" s="6"/>
      <c r="HX1411" s="6"/>
      <c r="HY1411" s="6"/>
      <c r="HZ1411" s="6"/>
      <c r="IA1411" s="6"/>
      <c r="IB1411" s="6"/>
      <c r="IC1411" s="6"/>
      <c r="ID1411" s="6"/>
      <c r="IE1411" s="6"/>
      <c r="IF1411" s="6"/>
      <c r="IG1411" s="6"/>
      <c r="IH1411" s="6"/>
      <c r="II1411" s="6"/>
      <c r="IJ1411" s="6"/>
      <c r="IK1411" s="6"/>
      <c r="IL1411" s="6"/>
      <c r="IM1411" s="6"/>
      <c r="IN1411" s="6"/>
      <c r="IO1411" s="6"/>
      <c r="IP1411" s="6"/>
      <c r="IQ1411" s="6"/>
      <c r="IR1411" s="6"/>
      <c r="IS1411" s="6"/>
      <c r="IT1411" s="6"/>
      <c r="IU1411" s="6"/>
      <c r="IV1411" s="6"/>
      <c r="IW1411" s="6"/>
      <c r="IX1411" s="6"/>
      <c r="IY1411" s="6"/>
      <c r="IZ1411" s="6"/>
    </row>
    <row r="1412" spans="1:260" s="5" customFormat="1" x14ac:dyDescent="0.35">
      <c r="A1412" s="32">
        <v>1408</v>
      </c>
      <c r="B1412" s="33">
        <f>ESTUDIANTES!B1412</f>
        <v>0</v>
      </c>
      <c r="C1412" s="33">
        <f>ESTUDIANTES!C1412</f>
        <v>0</v>
      </c>
      <c r="D1412" s="99">
        <f>ESTUDIANTES!D1412</f>
        <v>0</v>
      </c>
      <c r="E1412" s="99"/>
      <c r="F1412" s="99"/>
      <c r="G1412" s="99"/>
      <c r="H1412" s="34">
        <f>ESTUDIANTES!E1412</f>
        <v>0</v>
      </c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  <c r="GW1412" s="6"/>
      <c r="GX1412" s="6"/>
      <c r="GY1412" s="6"/>
      <c r="GZ1412" s="6"/>
      <c r="HA1412" s="6"/>
      <c r="HB1412" s="6"/>
      <c r="HC1412" s="6"/>
      <c r="HD1412" s="6"/>
      <c r="HE1412" s="6"/>
      <c r="HF1412" s="6"/>
      <c r="HG1412" s="6"/>
      <c r="HH1412" s="6"/>
      <c r="HI1412" s="6"/>
      <c r="HJ1412" s="6"/>
      <c r="HK1412" s="6"/>
      <c r="HL1412" s="6"/>
      <c r="HM1412" s="6"/>
      <c r="HN1412" s="6"/>
      <c r="HO1412" s="6"/>
      <c r="HP1412" s="6"/>
      <c r="HQ1412" s="6"/>
      <c r="HR1412" s="6"/>
      <c r="HS1412" s="6"/>
      <c r="HT1412" s="6"/>
      <c r="HU1412" s="6"/>
      <c r="HV1412" s="6"/>
      <c r="HW1412" s="6"/>
      <c r="HX1412" s="6"/>
      <c r="HY1412" s="6"/>
      <c r="HZ1412" s="6"/>
      <c r="IA1412" s="6"/>
      <c r="IB1412" s="6"/>
      <c r="IC1412" s="6"/>
      <c r="ID1412" s="6"/>
      <c r="IE1412" s="6"/>
      <c r="IF1412" s="6"/>
      <c r="IG1412" s="6"/>
      <c r="IH1412" s="6"/>
      <c r="II1412" s="6"/>
      <c r="IJ1412" s="6"/>
      <c r="IK1412" s="6"/>
      <c r="IL1412" s="6"/>
      <c r="IM1412" s="6"/>
      <c r="IN1412" s="6"/>
      <c r="IO1412" s="6"/>
      <c r="IP1412" s="6"/>
      <c r="IQ1412" s="6"/>
      <c r="IR1412" s="6"/>
      <c r="IS1412" s="6"/>
      <c r="IT1412" s="6"/>
      <c r="IU1412" s="6"/>
      <c r="IV1412" s="6"/>
      <c r="IW1412" s="6"/>
      <c r="IX1412" s="6"/>
      <c r="IY1412" s="6"/>
      <c r="IZ1412" s="6"/>
    </row>
    <row r="1413" spans="1:260" s="5" customFormat="1" x14ac:dyDescent="0.35">
      <c r="A1413" s="32">
        <v>1409</v>
      </c>
      <c r="B1413" s="33">
        <f>ESTUDIANTES!B1413</f>
        <v>0</v>
      </c>
      <c r="C1413" s="33">
        <f>ESTUDIANTES!C1413</f>
        <v>0</v>
      </c>
      <c r="D1413" s="99">
        <f>ESTUDIANTES!D1413</f>
        <v>0</v>
      </c>
      <c r="E1413" s="99"/>
      <c r="F1413" s="99"/>
      <c r="G1413" s="99"/>
      <c r="H1413" s="34">
        <f>ESTUDIANTES!E1413</f>
        <v>0</v>
      </c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  <c r="GW1413" s="6"/>
      <c r="GX1413" s="6"/>
      <c r="GY1413" s="6"/>
      <c r="GZ1413" s="6"/>
      <c r="HA1413" s="6"/>
      <c r="HB1413" s="6"/>
      <c r="HC1413" s="6"/>
      <c r="HD1413" s="6"/>
      <c r="HE1413" s="6"/>
      <c r="HF1413" s="6"/>
      <c r="HG1413" s="6"/>
      <c r="HH1413" s="6"/>
      <c r="HI1413" s="6"/>
      <c r="HJ1413" s="6"/>
      <c r="HK1413" s="6"/>
      <c r="HL1413" s="6"/>
      <c r="HM1413" s="6"/>
      <c r="HN1413" s="6"/>
      <c r="HO1413" s="6"/>
      <c r="HP1413" s="6"/>
      <c r="HQ1413" s="6"/>
      <c r="HR1413" s="6"/>
      <c r="HS1413" s="6"/>
      <c r="HT1413" s="6"/>
      <c r="HU1413" s="6"/>
      <c r="HV1413" s="6"/>
      <c r="HW1413" s="6"/>
      <c r="HX1413" s="6"/>
      <c r="HY1413" s="6"/>
      <c r="HZ1413" s="6"/>
      <c r="IA1413" s="6"/>
      <c r="IB1413" s="6"/>
      <c r="IC1413" s="6"/>
      <c r="ID1413" s="6"/>
      <c r="IE1413" s="6"/>
      <c r="IF1413" s="6"/>
      <c r="IG1413" s="6"/>
      <c r="IH1413" s="6"/>
      <c r="II1413" s="6"/>
      <c r="IJ1413" s="6"/>
      <c r="IK1413" s="6"/>
      <c r="IL1413" s="6"/>
      <c r="IM1413" s="6"/>
      <c r="IN1413" s="6"/>
      <c r="IO1413" s="6"/>
      <c r="IP1413" s="6"/>
      <c r="IQ1413" s="6"/>
      <c r="IR1413" s="6"/>
      <c r="IS1413" s="6"/>
      <c r="IT1413" s="6"/>
      <c r="IU1413" s="6"/>
      <c r="IV1413" s="6"/>
      <c r="IW1413" s="6"/>
      <c r="IX1413" s="6"/>
      <c r="IY1413" s="6"/>
      <c r="IZ1413" s="6"/>
    </row>
    <row r="1414" spans="1:260" s="5" customFormat="1" x14ac:dyDescent="0.35">
      <c r="A1414" s="32">
        <v>1410</v>
      </c>
      <c r="B1414" s="33">
        <f>ESTUDIANTES!B1414</f>
        <v>0</v>
      </c>
      <c r="C1414" s="33">
        <f>ESTUDIANTES!C1414</f>
        <v>0</v>
      </c>
      <c r="D1414" s="99">
        <f>ESTUDIANTES!D1414</f>
        <v>0</v>
      </c>
      <c r="E1414" s="99"/>
      <c r="F1414" s="99"/>
      <c r="G1414" s="99"/>
      <c r="H1414" s="34">
        <f>ESTUDIANTES!E1414</f>
        <v>0</v>
      </c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  <c r="GW1414" s="6"/>
      <c r="GX1414" s="6"/>
      <c r="GY1414" s="6"/>
      <c r="GZ1414" s="6"/>
      <c r="HA1414" s="6"/>
      <c r="HB1414" s="6"/>
      <c r="HC1414" s="6"/>
      <c r="HD1414" s="6"/>
      <c r="HE1414" s="6"/>
      <c r="HF1414" s="6"/>
      <c r="HG1414" s="6"/>
      <c r="HH1414" s="6"/>
      <c r="HI1414" s="6"/>
      <c r="HJ1414" s="6"/>
      <c r="HK1414" s="6"/>
      <c r="HL1414" s="6"/>
      <c r="HM1414" s="6"/>
      <c r="HN1414" s="6"/>
      <c r="HO1414" s="6"/>
      <c r="HP1414" s="6"/>
      <c r="HQ1414" s="6"/>
      <c r="HR1414" s="6"/>
      <c r="HS1414" s="6"/>
      <c r="HT1414" s="6"/>
      <c r="HU1414" s="6"/>
      <c r="HV1414" s="6"/>
      <c r="HW1414" s="6"/>
      <c r="HX1414" s="6"/>
      <c r="HY1414" s="6"/>
      <c r="HZ1414" s="6"/>
      <c r="IA1414" s="6"/>
      <c r="IB1414" s="6"/>
      <c r="IC1414" s="6"/>
      <c r="ID1414" s="6"/>
      <c r="IE1414" s="6"/>
      <c r="IF1414" s="6"/>
      <c r="IG1414" s="6"/>
      <c r="IH1414" s="6"/>
      <c r="II1414" s="6"/>
      <c r="IJ1414" s="6"/>
      <c r="IK1414" s="6"/>
      <c r="IL1414" s="6"/>
      <c r="IM1414" s="6"/>
      <c r="IN1414" s="6"/>
      <c r="IO1414" s="6"/>
      <c r="IP1414" s="6"/>
      <c r="IQ1414" s="6"/>
      <c r="IR1414" s="6"/>
      <c r="IS1414" s="6"/>
      <c r="IT1414" s="6"/>
      <c r="IU1414" s="6"/>
      <c r="IV1414" s="6"/>
      <c r="IW1414" s="6"/>
      <c r="IX1414" s="6"/>
      <c r="IY1414" s="6"/>
      <c r="IZ1414" s="6"/>
    </row>
    <row r="1415" spans="1:260" s="5" customFormat="1" x14ac:dyDescent="0.35">
      <c r="A1415" s="32">
        <v>1411</v>
      </c>
      <c r="B1415" s="33">
        <f>ESTUDIANTES!B1415</f>
        <v>0</v>
      </c>
      <c r="C1415" s="33">
        <f>ESTUDIANTES!C1415</f>
        <v>0</v>
      </c>
      <c r="D1415" s="99">
        <f>ESTUDIANTES!D1415</f>
        <v>0</v>
      </c>
      <c r="E1415" s="99"/>
      <c r="F1415" s="99"/>
      <c r="G1415" s="99"/>
      <c r="H1415" s="34">
        <f>ESTUDIANTES!E1415</f>
        <v>0</v>
      </c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  <c r="GW1415" s="6"/>
      <c r="GX1415" s="6"/>
      <c r="GY1415" s="6"/>
      <c r="GZ1415" s="6"/>
      <c r="HA1415" s="6"/>
      <c r="HB1415" s="6"/>
      <c r="HC1415" s="6"/>
      <c r="HD1415" s="6"/>
      <c r="HE1415" s="6"/>
      <c r="HF1415" s="6"/>
      <c r="HG1415" s="6"/>
      <c r="HH1415" s="6"/>
      <c r="HI1415" s="6"/>
      <c r="HJ1415" s="6"/>
      <c r="HK1415" s="6"/>
      <c r="HL1415" s="6"/>
      <c r="HM1415" s="6"/>
      <c r="HN1415" s="6"/>
      <c r="HO1415" s="6"/>
      <c r="HP1415" s="6"/>
      <c r="HQ1415" s="6"/>
      <c r="HR1415" s="6"/>
      <c r="HS1415" s="6"/>
      <c r="HT1415" s="6"/>
      <c r="HU1415" s="6"/>
      <c r="HV1415" s="6"/>
      <c r="HW1415" s="6"/>
      <c r="HX1415" s="6"/>
      <c r="HY1415" s="6"/>
      <c r="HZ1415" s="6"/>
      <c r="IA1415" s="6"/>
      <c r="IB1415" s="6"/>
      <c r="IC1415" s="6"/>
      <c r="ID1415" s="6"/>
      <c r="IE1415" s="6"/>
      <c r="IF1415" s="6"/>
      <c r="IG1415" s="6"/>
      <c r="IH1415" s="6"/>
      <c r="II1415" s="6"/>
      <c r="IJ1415" s="6"/>
      <c r="IK1415" s="6"/>
      <c r="IL1415" s="6"/>
      <c r="IM1415" s="6"/>
      <c r="IN1415" s="6"/>
      <c r="IO1415" s="6"/>
      <c r="IP1415" s="6"/>
      <c r="IQ1415" s="6"/>
      <c r="IR1415" s="6"/>
      <c r="IS1415" s="6"/>
      <c r="IT1415" s="6"/>
      <c r="IU1415" s="6"/>
      <c r="IV1415" s="6"/>
      <c r="IW1415" s="6"/>
      <c r="IX1415" s="6"/>
      <c r="IY1415" s="6"/>
      <c r="IZ1415" s="6"/>
    </row>
    <row r="1416" spans="1:260" s="5" customFormat="1" x14ac:dyDescent="0.35">
      <c r="A1416" s="32">
        <v>1412</v>
      </c>
      <c r="B1416" s="33">
        <f>ESTUDIANTES!B1416</f>
        <v>0</v>
      </c>
      <c r="C1416" s="33">
        <f>ESTUDIANTES!C1416</f>
        <v>0</v>
      </c>
      <c r="D1416" s="99">
        <f>ESTUDIANTES!D1416</f>
        <v>0</v>
      </c>
      <c r="E1416" s="99"/>
      <c r="F1416" s="99"/>
      <c r="G1416" s="99"/>
      <c r="H1416" s="34">
        <f>ESTUDIANTES!E1416</f>
        <v>0</v>
      </c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  <c r="GW1416" s="6"/>
      <c r="GX1416" s="6"/>
      <c r="GY1416" s="6"/>
      <c r="GZ1416" s="6"/>
      <c r="HA1416" s="6"/>
      <c r="HB1416" s="6"/>
      <c r="HC1416" s="6"/>
      <c r="HD1416" s="6"/>
      <c r="HE1416" s="6"/>
      <c r="HF1416" s="6"/>
      <c r="HG1416" s="6"/>
      <c r="HH1416" s="6"/>
      <c r="HI1416" s="6"/>
      <c r="HJ1416" s="6"/>
      <c r="HK1416" s="6"/>
      <c r="HL1416" s="6"/>
      <c r="HM1416" s="6"/>
      <c r="HN1416" s="6"/>
      <c r="HO1416" s="6"/>
      <c r="HP1416" s="6"/>
      <c r="HQ1416" s="6"/>
      <c r="HR1416" s="6"/>
      <c r="HS1416" s="6"/>
      <c r="HT1416" s="6"/>
      <c r="HU1416" s="6"/>
      <c r="HV1416" s="6"/>
      <c r="HW1416" s="6"/>
      <c r="HX1416" s="6"/>
      <c r="HY1416" s="6"/>
      <c r="HZ1416" s="6"/>
      <c r="IA1416" s="6"/>
      <c r="IB1416" s="6"/>
      <c r="IC1416" s="6"/>
      <c r="ID1416" s="6"/>
      <c r="IE1416" s="6"/>
      <c r="IF1416" s="6"/>
      <c r="IG1416" s="6"/>
      <c r="IH1416" s="6"/>
      <c r="II1416" s="6"/>
      <c r="IJ1416" s="6"/>
      <c r="IK1416" s="6"/>
      <c r="IL1416" s="6"/>
      <c r="IM1416" s="6"/>
      <c r="IN1416" s="6"/>
      <c r="IO1416" s="6"/>
      <c r="IP1416" s="6"/>
      <c r="IQ1416" s="6"/>
      <c r="IR1416" s="6"/>
      <c r="IS1416" s="6"/>
      <c r="IT1416" s="6"/>
      <c r="IU1416" s="6"/>
      <c r="IV1416" s="6"/>
      <c r="IW1416" s="6"/>
      <c r="IX1416" s="6"/>
      <c r="IY1416" s="6"/>
      <c r="IZ1416" s="6"/>
    </row>
    <row r="1417" spans="1:260" s="5" customFormat="1" x14ac:dyDescent="0.35">
      <c r="A1417" s="32">
        <v>1413</v>
      </c>
      <c r="B1417" s="33">
        <f>ESTUDIANTES!B1417</f>
        <v>0</v>
      </c>
      <c r="C1417" s="33">
        <f>ESTUDIANTES!C1417</f>
        <v>0</v>
      </c>
      <c r="D1417" s="99">
        <f>ESTUDIANTES!D1417</f>
        <v>0</v>
      </c>
      <c r="E1417" s="99"/>
      <c r="F1417" s="99"/>
      <c r="G1417" s="99"/>
      <c r="H1417" s="34">
        <f>ESTUDIANTES!E1417</f>
        <v>0</v>
      </c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  <c r="GW1417" s="6"/>
      <c r="GX1417" s="6"/>
      <c r="GY1417" s="6"/>
      <c r="GZ1417" s="6"/>
      <c r="HA1417" s="6"/>
      <c r="HB1417" s="6"/>
      <c r="HC1417" s="6"/>
      <c r="HD1417" s="6"/>
      <c r="HE1417" s="6"/>
      <c r="HF1417" s="6"/>
      <c r="HG1417" s="6"/>
      <c r="HH1417" s="6"/>
      <c r="HI1417" s="6"/>
      <c r="HJ1417" s="6"/>
      <c r="HK1417" s="6"/>
      <c r="HL1417" s="6"/>
      <c r="HM1417" s="6"/>
      <c r="HN1417" s="6"/>
      <c r="HO1417" s="6"/>
      <c r="HP1417" s="6"/>
      <c r="HQ1417" s="6"/>
      <c r="HR1417" s="6"/>
      <c r="HS1417" s="6"/>
      <c r="HT1417" s="6"/>
      <c r="HU1417" s="6"/>
      <c r="HV1417" s="6"/>
      <c r="HW1417" s="6"/>
      <c r="HX1417" s="6"/>
      <c r="HY1417" s="6"/>
      <c r="HZ1417" s="6"/>
      <c r="IA1417" s="6"/>
      <c r="IB1417" s="6"/>
      <c r="IC1417" s="6"/>
      <c r="ID1417" s="6"/>
      <c r="IE1417" s="6"/>
      <c r="IF1417" s="6"/>
      <c r="IG1417" s="6"/>
      <c r="IH1417" s="6"/>
      <c r="II1417" s="6"/>
      <c r="IJ1417" s="6"/>
      <c r="IK1417" s="6"/>
      <c r="IL1417" s="6"/>
      <c r="IM1417" s="6"/>
      <c r="IN1417" s="6"/>
      <c r="IO1417" s="6"/>
      <c r="IP1417" s="6"/>
      <c r="IQ1417" s="6"/>
      <c r="IR1417" s="6"/>
      <c r="IS1417" s="6"/>
      <c r="IT1417" s="6"/>
      <c r="IU1417" s="6"/>
      <c r="IV1417" s="6"/>
      <c r="IW1417" s="6"/>
      <c r="IX1417" s="6"/>
      <c r="IY1417" s="6"/>
      <c r="IZ1417" s="6"/>
    </row>
    <row r="1418" spans="1:260" s="5" customFormat="1" x14ac:dyDescent="0.35">
      <c r="A1418" s="32">
        <v>1414</v>
      </c>
      <c r="B1418" s="33">
        <f>ESTUDIANTES!B1418</f>
        <v>0</v>
      </c>
      <c r="C1418" s="33">
        <f>ESTUDIANTES!C1418</f>
        <v>0</v>
      </c>
      <c r="D1418" s="99">
        <f>ESTUDIANTES!D1418</f>
        <v>0</v>
      </c>
      <c r="E1418" s="99"/>
      <c r="F1418" s="99"/>
      <c r="G1418" s="99"/>
      <c r="H1418" s="34">
        <f>ESTUDIANTES!E1418</f>
        <v>0</v>
      </c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  <c r="GW1418" s="6"/>
      <c r="GX1418" s="6"/>
      <c r="GY1418" s="6"/>
      <c r="GZ1418" s="6"/>
      <c r="HA1418" s="6"/>
      <c r="HB1418" s="6"/>
      <c r="HC1418" s="6"/>
      <c r="HD1418" s="6"/>
      <c r="HE1418" s="6"/>
      <c r="HF1418" s="6"/>
      <c r="HG1418" s="6"/>
      <c r="HH1418" s="6"/>
      <c r="HI1418" s="6"/>
      <c r="HJ1418" s="6"/>
      <c r="HK1418" s="6"/>
      <c r="HL1418" s="6"/>
      <c r="HM1418" s="6"/>
      <c r="HN1418" s="6"/>
      <c r="HO1418" s="6"/>
      <c r="HP1418" s="6"/>
      <c r="HQ1418" s="6"/>
      <c r="HR1418" s="6"/>
      <c r="HS1418" s="6"/>
      <c r="HT1418" s="6"/>
      <c r="HU1418" s="6"/>
      <c r="HV1418" s="6"/>
      <c r="HW1418" s="6"/>
      <c r="HX1418" s="6"/>
      <c r="HY1418" s="6"/>
      <c r="HZ1418" s="6"/>
      <c r="IA1418" s="6"/>
      <c r="IB1418" s="6"/>
      <c r="IC1418" s="6"/>
      <c r="ID1418" s="6"/>
      <c r="IE1418" s="6"/>
      <c r="IF1418" s="6"/>
      <c r="IG1418" s="6"/>
      <c r="IH1418" s="6"/>
      <c r="II1418" s="6"/>
      <c r="IJ1418" s="6"/>
      <c r="IK1418" s="6"/>
      <c r="IL1418" s="6"/>
      <c r="IM1418" s="6"/>
      <c r="IN1418" s="6"/>
      <c r="IO1418" s="6"/>
      <c r="IP1418" s="6"/>
      <c r="IQ1418" s="6"/>
      <c r="IR1418" s="6"/>
      <c r="IS1418" s="6"/>
      <c r="IT1418" s="6"/>
      <c r="IU1418" s="6"/>
      <c r="IV1418" s="6"/>
      <c r="IW1418" s="6"/>
      <c r="IX1418" s="6"/>
      <c r="IY1418" s="6"/>
      <c r="IZ1418" s="6"/>
    </row>
    <row r="1419" spans="1:260" s="5" customFormat="1" x14ac:dyDescent="0.35">
      <c r="A1419" s="32">
        <v>1415</v>
      </c>
      <c r="B1419" s="33">
        <f>ESTUDIANTES!B1419</f>
        <v>0</v>
      </c>
      <c r="C1419" s="33">
        <f>ESTUDIANTES!C1419</f>
        <v>0</v>
      </c>
      <c r="D1419" s="99">
        <f>ESTUDIANTES!D1419</f>
        <v>0</v>
      </c>
      <c r="E1419" s="99"/>
      <c r="F1419" s="99"/>
      <c r="G1419" s="99"/>
      <c r="H1419" s="34">
        <f>ESTUDIANTES!E1419</f>
        <v>0</v>
      </c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  <c r="HA1419" s="6"/>
      <c r="HB1419" s="6"/>
      <c r="HC1419" s="6"/>
      <c r="HD1419" s="6"/>
      <c r="HE1419" s="6"/>
      <c r="HF1419" s="6"/>
      <c r="HG1419" s="6"/>
      <c r="HH1419" s="6"/>
      <c r="HI1419" s="6"/>
      <c r="HJ1419" s="6"/>
      <c r="HK1419" s="6"/>
      <c r="HL1419" s="6"/>
      <c r="HM1419" s="6"/>
      <c r="HN1419" s="6"/>
      <c r="HO1419" s="6"/>
      <c r="HP1419" s="6"/>
      <c r="HQ1419" s="6"/>
      <c r="HR1419" s="6"/>
      <c r="HS1419" s="6"/>
      <c r="HT1419" s="6"/>
      <c r="HU1419" s="6"/>
      <c r="HV1419" s="6"/>
      <c r="HW1419" s="6"/>
      <c r="HX1419" s="6"/>
      <c r="HY1419" s="6"/>
      <c r="HZ1419" s="6"/>
      <c r="IA1419" s="6"/>
      <c r="IB1419" s="6"/>
      <c r="IC1419" s="6"/>
      <c r="ID1419" s="6"/>
      <c r="IE1419" s="6"/>
      <c r="IF1419" s="6"/>
      <c r="IG1419" s="6"/>
      <c r="IH1419" s="6"/>
      <c r="II1419" s="6"/>
      <c r="IJ1419" s="6"/>
      <c r="IK1419" s="6"/>
      <c r="IL1419" s="6"/>
      <c r="IM1419" s="6"/>
      <c r="IN1419" s="6"/>
      <c r="IO1419" s="6"/>
      <c r="IP1419" s="6"/>
      <c r="IQ1419" s="6"/>
      <c r="IR1419" s="6"/>
      <c r="IS1419" s="6"/>
      <c r="IT1419" s="6"/>
      <c r="IU1419" s="6"/>
      <c r="IV1419" s="6"/>
      <c r="IW1419" s="6"/>
      <c r="IX1419" s="6"/>
      <c r="IY1419" s="6"/>
      <c r="IZ1419" s="6"/>
    </row>
    <row r="1420" spans="1:260" s="5" customFormat="1" x14ac:dyDescent="0.35">
      <c r="A1420" s="32">
        <v>1416</v>
      </c>
      <c r="B1420" s="33">
        <f>ESTUDIANTES!B1420</f>
        <v>0</v>
      </c>
      <c r="C1420" s="33">
        <f>ESTUDIANTES!C1420</f>
        <v>0</v>
      </c>
      <c r="D1420" s="99">
        <f>ESTUDIANTES!D1420</f>
        <v>0</v>
      </c>
      <c r="E1420" s="99"/>
      <c r="F1420" s="99"/>
      <c r="G1420" s="99"/>
      <c r="H1420" s="34">
        <f>ESTUDIANTES!E1420</f>
        <v>0</v>
      </c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  <c r="GP1420" s="6"/>
      <c r="GQ1420" s="6"/>
      <c r="GR1420" s="6"/>
      <c r="GS1420" s="6"/>
      <c r="GT1420" s="6"/>
      <c r="GU1420" s="6"/>
      <c r="GV1420" s="6"/>
      <c r="GW1420" s="6"/>
      <c r="GX1420" s="6"/>
      <c r="GY1420" s="6"/>
      <c r="GZ1420" s="6"/>
      <c r="HA1420" s="6"/>
      <c r="HB1420" s="6"/>
      <c r="HC1420" s="6"/>
      <c r="HD1420" s="6"/>
      <c r="HE1420" s="6"/>
      <c r="HF1420" s="6"/>
      <c r="HG1420" s="6"/>
      <c r="HH1420" s="6"/>
      <c r="HI1420" s="6"/>
      <c r="HJ1420" s="6"/>
      <c r="HK1420" s="6"/>
      <c r="HL1420" s="6"/>
      <c r="HM1420" s="6"/>
      <c r="HN1420" s="6"/>
      <c r="HO1420" s="6"/>
      <c r="HP1420" s="6"/>
      <c r="HQ1420" s="6"/>
      <c r="HR1420" s="6"/>
      <c r="HS1420" s="6"/>
      <c r="HT1420" s="6"/>
      <c r="HU1420" s="6"/>
      <c r="HV1420" s="6"/>
      <c r="HW1420" s="6"/>
      <c r="HX1420" s="6"/>
      <c r="HY1420" s="6"/>
      <c r="HZ1420" s="6"/>
      <c r="IA1420" s="6"/>
      <c r="IB1420" s="6"/>
      <c r="IC1420" s="6"/>
      <c r="ID1420" s="6"/>
      <c r="IE1420" s="6"/>
      <c r="IF1420" s="6"/>
      <c r="IG1420" s="6"/>
      <c r="IH1420" s="6"/>
      <c r="II1420" s="6"/>
      <c r="IJ1420" s="6"/>
      <c r="IK1420" s="6"/>
      <c r="IL1420" s="6"/>
      <c r="IM1420" s="6"/>
      <c r="IN1420" s="6"/>
      <c r="IO1420" s="6"/>
      <c r="IP1420" s="6"/>
      <c r="IQ1420" s="6"/>
      <c r="IR1420" s="6"/>
      <c r="IS1420" s="6"/>
      <c r="IT1420" s="6"/>
      <c r="IU1420" s="6"/>
      <c r="IV1420" s="6"/>
      <c r="IW1420" s="6"/>
      <c r="IX1420" s="6"/>
      <c r="IY1420" s="6"/>
      <c r="IZ1420" s="6"/>
    </row>
    <row r="1421" spans="1:260" s="5" customFormat="1" x14ac:dyDescent="0.35">
      <c r="A1421" s="32">
        <v>1417</v>
      </c>
      <c r="B1421" s="33">
        <f>ESTUDIANTES!B1421</f>
        <v>0</v>
      </c>
      <c r="C1421" s="33">
        <f>ESTUDIANTES!C1421</f>
        <v>0</v>
      </c>
      <c r="D1421" s="99">
        <f>ESTUDIANTES!D1421</f>
        <v>0</v>
      </c>
      <c r="E1421" s="99"/>
      <c r="F1421" s="99"/>
      <c r="G1421" s="99"/>
      <c r="H1421" s="34">
        <f>ESTUDIANTES!E1421</f>
        <v>0</v>
      </c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  <c r="GP1421" s="6"/>
      <c r="GQ1421" s="6"/>
      <c r="GR1421" s="6"/>
      <c r="GS1421" s="6"/>
      <c r="GT1421" s="6"/>
      <c r="GU1421" s="6"/>
      <c r="GV1421" s="6"/>
      <c r="GW1421" s="6"/>
      <c r="GX1421" s="6"/>
      <c r="GY1421" s="6"/>
      <c r="GZ1421" s="6"/>
      <c r="HA1421" s="6"/>
      <c r="HB1421" s="6"/>
      <c r="HC1421" s="6"/>
      <c r="HD1421" s="6"/>
      <c r="HE1421" s="6"/>
      <c r="HF1421" s="6"/>
      <c r="HG1421" s="6"/>
      <c r="HH1421" s="6"/>
      <c r="HI1421" s="6"/>
      <c r="HJ1421" s="6"/>
      <c r="HK1421" s="6"/>
      <c r="HL1421" s="6"/>
      <c r="HM1421" s="6"/>
      <c r="HN1421" s="6"/>
      <c r="HO1421" s="6"/>
      <c r="HP1421" s="6"/>
      <c r="HQ1421" s="6"/>
      <c r="HR1421" s="6"/>
      <c r="HS1421" s="6"/>
      <c r="HT1421" s="6"/>
      <c r="HU1421" s="6"/>
      <c r="HV1421" s="6"/>
      <c r="HW1421" s="6"/>
      <c r="HX1421" s="6"/>
      <c r="HY1421" s="6"/>
      <c r="HZ1421" s="6"/>
      <c r="IA1421" s="6"/>
      <c r="IB1421" s="6"/>
      <c r="IC1421" s="6"/>
      <c r="ID1421" s="6"/>
      <c r="IE1421" s="6"/>
      <c r="IF1421" s="6"/>
      <c r="IG1421" s="6"/>
      <c r="IH1421" s="6"/>
      <c r="II1421" s="6"/>
      <c r="IJ1421" s="6"/>
      <c r="IK1421" s="6"/>
      <c r="IL1421" s="6"/>
      <c r="IM1421" s="6"/>
      <c r="IN1421" s="6"/>
      <c r="IO1421" s="6"/>
      <c r="IP1421" s="6"/>
      <c r="IQ1421" s="6"/>
      <c r="IR1421" s="6"/>
      <c r="IS1421" s="6"/>
      <c r="IT1421" s="6"/>
      <c r="IU1421" s="6"/>
      <c r="IV1421" s="6"/>
      <c r="IW1421" s="6"/>
      <c r="IX1421" s="6"/>
      <c r="IY1421" s="6"/>
      <c r="IZ1421" s="6"/>
    </row>
    <row r="1422" spans="1:260" s="5" customFormat="1" x14ac:dyDescent="0.35">
      <c r="A1422" s="32">
        <v>1418</v>
      </c>
      <c r="B1422" s="33">
        <f>ESTUDIANTES!B1422</f>
        <v>0</v>
      </c>
      <c r="C1422" s="33">
        <f>ESTUDIANTES!C1422</f>
        <v>0</v>
      </c>
      <c r="D1422" s="99">
        <f>ESTUDIANTES!D1422</f>
        <v>0</v>
      </c>
      <c r="E1422" s="99"/>
      <c r="F1422" s="99"/>
      <c r="G1422" s="99"/>
      <c r="H1422" s="34">
        <f>ESTUDIANTES!E1422</f>
        <v>0</v>
      </c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  <c r="GP1422" s="6"/>
      <c r="GQ1422" s="6"/>
      <c r="GR1422" s="6"/>
      <c r="GS1422" s="6"/>
      <c r="GT1422" s="6"/>
      <c r="GU1422" s="6"/>
      <c r="GV1422" s="6"/>
      <c r="GW1422" s="6"/>
      <c r="GX1422" s="6"/>
      <c r="GY1422" s="6"/>
      <c r="GZ1422" s="6"/>
      <c r="HA1422" s="6"/>
      <c r="HB1422" s="6"/>
      <c r="HC1422" s="6"/>
      <c r="HD1422" s="6"/>
      <c r="HE1422" s="6"/>
      <c r="HF1422" s="6"/>
      <c r="HG1422" s="6"/>
      <c r="HH1422" s="6"/>
      <c r="HI1422" s="6"/>
      <c r="HJ1422" s="6"/>
      <c r="HK1422" s="6"/>
      <c r="HL1422" s="6"/>
      <c r="HM1422" s="6"/>
      <c r="HN1422" s="6"/>
      <c r="HO1422" s="6"/>
      <c r="HP1422" s="6"/>
      <c r="HQ1422" s="6"/>
      <c r="HR1422" s="6"/>
      <c r="HS1422" s="6"/>
      <c r="HT1422" s="6"/>
      <c r="HU1422" s="6"/>
      <c r="HV1422" s="6"/>
      <c r="HW1422" s="6"/>
      <c r="HX1422" s="6"/>
      <c r="HY1422" s="6"/>
      <c r="HZ1422" s="6"/>
      <c r="IA1422" s="6"/>
      <c r="IB1422" s="6"/>
      <c r="IC1422" s="6"/>
      <c r="ID1422" s="6"/>
      <c r="IE1422" s="6"/>
      <c r="IF1422" s="6"/>
      <c r="IG1422" s="6"/>
      <c r="IH1422" s="6"/>
      <c r="II1422" s="6"/>
      <c r="IJ1422" s="6"/>
      <c r="IK1422" s="6"/>
      <c r="IL1422" s="6"/>
      <c r="IM1422" s="6"/>
      <c r="IN1422" s="6"/>
      <c r="IO1422" s="6"/>
      <c r="IP1422" s="6"/>
      <c r="IQ1422" s="6"/>
      <c r="IR1422" s="6"/>
      <c r="IS1422" s="6"/>
      <c r="IT1422" s="6"/>
      <c r="IU1422" s="6"/>
      <c r="IV1422" s="6"/>
      <c r="IW1422" s="6"/>
      <c r="IX1422" s="6"/>
      <c r="IY1422" s="6"/>
      <c r="IZ1422" s="6"/>
    </row>
    <row r="1423" spans="1:260" s="5" customFormat="1" x14ac:dyDescent="0.35">
      <c r="A1423" s="32">
        <v>1419</v>
      </c>
      <c r="B1423" s="33">
        <f>ESTUDIANTES!B1423</f>
        <v>0</v>
      </c>
      <c r="C1423" s="33">
        <f>ESTUDIANTES!C1423</f>
        <v>0</v>
      </c>
      <c r="D1423" s="99">
        <f>ESTUDIANTES!D1423</f>
        <v>0</v>
      </c>
      <c r="E1423" s="99"/>
      <c r="F1423" s="99"/>
      <c r="G1423" s="99"/>
      <c r="H1423" s="34">
        <f>ESTUDIANTES!E1423</f>
        <v>0</v>
      </c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  <c r="GP1423" s="6"/>
      <c r="GQ1423" s="6"/>
      <c r="GR1423" s="6"/>
      <c r="GS1423" s="6"/>
      <c r="GT1423" s="6"/>
      <c r="GU1423" s="6"/>
      <c r="GV1423" s="6"/>
      <c r="GW1423" s="6"/>
      <c r="GX1423" s="6"/>
      <c r="GY1423" s="6"/>
      <c r="GZ1423" s="6"/>
      <c r="HA1423" s="6"/>
      <c r="HB1423" s="6"/>
      <c r="HC1423" s="6"/>
      <c r="HD1423" s="6"/>
      <c r="HE1423" s="6"/>
      <c r="HF1423" s="6"/>
      <c r="HG1423" s="6"/>
      <c r="HH1423" s="6"/>
      <c r="HI1423" s="6"/>
      <c r="HJ1423" s="6"/>
      <c r="HK1423" s="6"/>
      <c r="HL1423" s="6"/>
      <c r="HM1423" s="6"/>
      <c r="HN1423" s="6"/>
      <c r="HO1423" s="6"/>
      <c r="HP1423" s="6"/>
      <c r="HQ1423" s="6"/>
      <c r="HR1423" s="6"/>
      <c r="HS1423" s="6"/>
      <c r="HT1423" s="6"/>
      <c r="HU1423" s="6"/>
      <c r="HV1423" s="6"/>
      <c r="HW1423" s="6"/>
      <c r="HX1423" s="6"/>
      <c r="HY1423" s="6"/>
      <c r="HZ1423" s="6"/>
      <c r="IA1423" s="6"/>
      <c r="IB1423" s="6"/>
      <c r="IC1423" s="6"/>
      <c r="ID1423" s="6"/>
      <c r="IE1423" s="6"/>
      <c r="IF1423" s="6"/>
      <c r="IG1423" s="6"/>
      <c r="IH1423" s="6"/>
      <c r="II1423" s="6"/>
      <c r="IJ1423" s="6"/>
      <c r="IK1423" s="6"/>
      <c r="IL1423" s="6"/>
      <c r="IM1423" s="6"/>
      <c r="IN1423" s="6"/>
      <c r="IO1423" s="6"/>
      <c r="IP1423" s="6"/>
      <c r="IQ1423" s="6"/>
      <c r="IR1423" s="6"/>
      <c r="IS1423" s="6"/>
      <c r="IT1423" s="6"/>
      <c r="IU1423" s="6"/>
      <c r="IV1423" s="6"/>
      <c r="IW1423" s="6"/>
      <c r="IX1423" s="6"/>
      <c r="IY1423" s="6"/>
      <c r="IZ1423" s="6"/>
    </row>
    <row r="1424" spans="1:260" s="5" customFormat="1" x14ac:dyDescent="0.35">
      <c r="A1424" s="32">
        <v>1420</v>
      </c>
      <c r="B1424" s="33">
        <f>ESTUDIANTES!B1424</f>
        <v>0</v>
      </c>
      <c r="C1424" s="33">
        <f>ESTUDIANTES!C1424</f>
        <v>0</v>
      </c>
      <c r="D1424" s="99">
        <f>ESTUDIANTES!D1424</f>
        <v>0</v>
      </c>
      <c r="E1424" s="99"/>
      <c r="F1424" s="99"/>
      <c r="G1424" s="99"/>
      <c r="H1424" s="34">
        <f>ESTUDIANTES!E1424</f>
        <v>0</v>
      </c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/>
      <c r="GI1424" s="6"/>
      <c r="GJ1424" s="6"/>
      <c r="GK1424" s="6"/>
      <c r="GL1424" s="6"/>
      <c r="GM1424" s="6"/>
      <c r="GN1424" s="6"/>
      <c r="GO1424" s="6"/>
      <c r="GP1424" s="6"/>
      <c r="GQ1424" s="6"/>
      <c r="GR1424" s="6"/>
      <c r="GS1424" s="6"/>
      <c r="GT1424" s="6"/>
      <c r="GU1424" s="6"/>
      <c r="GV1424" s="6"/>
      <c r="GW1424" s="6"/>
      <c r="GX1424" s="6"/>
      <c r="GY1424" s="6"/>
      <c r="GZ1424" s="6"/>
      <c r="HA1424" s="6"/>
      <c r="HB1424" s="6"/>
      <c r="HC1424" s="6"/>
      <c r="HD1424" s="6"/>
      <c r="HE1424" s="6"/>
      <c r="HF1424" s="6"/>
      <c r="HG1424" s="6"/>
      <c r="HH1424" s="6"/>
      <c r="HI1424" s="6"/>
      <c r="HJ1424" s="6"/>
      <c r="HK1424" s="6"/>
      <c r="HL1424" s="6"/>
      <c r="HM1424" s="6"/>
      <c r="HN1424" s="6"/>
      <c r="HO1424" s="6"/>
      <c r="HP1424" s="6"/>
      <c r="HQ1424" s="6"/>
      <c r="HR1424" s="6"/>
      <c r="HS1424" s="6"/>
      <c r="HT1424" s="6"/>
      <c r="HU1424" s="6"/>
      <c r="HV1424" s="6"/>
      <c r="HW1424" s="6"/>
      <c r="HX1424" s="6"/>
      <c r="HY1424" s="6"/>
      <c r="HZ1424" s="6"/>
      <c r="IA1424" s="6"/>
      <c r="IB1424" s="6"/>
      <c r="IC1424" s="6"/>
      <c r="ID1424" s="6"/>
      <c r="IE1424" s="6"/>
      <c r="IF1424" s="6"/>
      <c r="IG1424" s="6"/>
      <c r="IH1424" s="6"/>
      <c r="II1424" s="6"/>
      <c r="IJ1424" s="6"/>
      <c r="IK1424" s="6"/>
      <c r="IL1424" s="6"/>
      <c r="IM1424" s="6"/>
      <c r="IN1424" s="6"/>
      <c r="IO1424" s="6"/>
      <c r="IP1424" s="6"/>
      <c r="IQ1424" s="6"/>
      <c r="IR1424" s="6"/>
      <c r="IS1424" s="6"/>
      <c r="IT1424" s="6"/>
      <c r="IU1424" s="6"/>
      <c r="IV1424" s="6"/>
      <c r="IW1424" s="6"/>
      <c r="IX1424" s="6"/>
      <c r="IY1424" s="6"/>
      <c r="IZ1424" s="6"/>
    </row>
    <row r="1425" spans="1:260" s="5" customFormat="1" x14ac:dyDescent="0.35">
      <c r="A1425" s="32">
        <v>1421</v>
      </c>
      <c r="B1425" s="33">
        <f>ESTUDIANTES!B1425</f>
        <v>0</v>
      </c>
      <c r="C1425" s="33">
        <f>ESTUDIANTES!C1425</f>
        <v>0</v>
      </c>
      <c r="D1425" s="99">
        <f>ESTUDIANTES!D1425</f>
        <v>0</v>
      </c>
      <c r="E1425" s="99"/>
      <c r="F1425" s="99"/>
      <c r="G1425" s="99"/>
      <c r="H1425" s="34">
        <f>ESTUDIANTES!E1425</f>
        <v>0</v>
      </c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  <c r="HA1425" s="6"/>
      <c r="HB1425" s="6"/>
      <c r="HC1425" s="6"/>
      <c r="HD1425" s="6"/>
      <c r="HE1425" s="6"/>
      <c r="HF1425" s="6"/>
      <c r="HG1425" s="6"/>
      <c r="HH1425" s="6"/>
      <c r="HI1425" s="6"/>
      <c r="HJ1425" s="6"/>
      <c r="HK1425" s="6"/>
      <c r="HL1425" s="6"/>
      <c r="HM1425" s="6"/>
      <c r="HN1425" s="6"/>
      <c r="HO1425" s="6"/>
      <c r="HP1425" s="6"/>
      <c r="HQ1425" s="6"/>
      <c r="HR1425" s="6"/>
      <c r="HS1425" s="6"/>
      <c r="HT1425" s="6"/>
      <c r="HU1425" s="6"/>
      <c r="HV1425" s="6"/>
      <c r="HW1425" s="6"/>
      <c r="HX1425" s="6"/>
      <c r="HY1425" s="6"/>
      <c r="HZ1425" s="6"/>
      <c r="IA1425" s="6"/>
      <c r="IB1425" s="6"/>
      <c r="IC1425" s="6"/>
      <c r="ID1425" s="6"/>
      <c r="IE1425" s="6"/>
      <c r="IF1425" s="6"/>
      <c r="IG1425" s="6"/>
      <c r="IH1425" s="6"/>
      <c r="II1425" s="6"/>
      <c r="IJ1425" s="6"/>
      <c r="IK1425" s="6"/>
      <c r="IL1425" s="6"/>
      <c r="IM1425" s="6"/>
      <c r="IN1425" s="6"/>
      <c r="IO1425" s="6"/>
      <c r="IP1425" s="6"/>
      <c r="IQ1425" s="6"/>
      <c r="IR1425" s="6"/>
      <c r="IS1425" s="6"/>
      <c r="IT1425" s="6"/>
      <c r="IU1425" s="6"/>
      <c r="IV1425" s="6"/>
      <c r="IW1425" s="6"/>
      <c r="IX1425" s="6"/>
      <c r="IY1425" s="6"/>
      <c r="IZ1425" s="6"/>
    </row>
    <row r="1426" spans="1:260" s="5" customFormat="1" x14ac:dyDescent="0.35">
      <c r="A1426" s="32">
        <v>1422</v>
      </c>
      <c r="B1426" s="33">
        <f>ESTUDIANTES!B1426</f>
        <v>0</v>
      </c>
      <c r="C1426" s="33">
        <f>ESTUDIANTES!C1426</f>
        <v>0</v>
      </c>
      <c r="D1426" s="99">
        <f>ESTUDIANTES!D1426</f>
        <v>0</v>
      </c>
      <c r="E1426" s="99"/>
      <c r="F1426" s="99"/>
      <c r="G1426" s="99"/>
      <c r="H1426" s="34">
        <f>ESTUDIANTES!E1426</f>
        <v>0</v>
      </c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  <c r="GP1426" s="6"/>
      <c r="GQ1426" s="6"/>
      <c r="GR1426" s="6"/>
      <c r="GS1426" s="6"/>
      <c r="GT1426" s="6"/>
      <c r="GU1426" s="6"/>
      <c r="GV1426" s="6"/>
      <c r="GW1426" s="6"/>
      <c r="GX1426" s="6"/>
      <c r="GY1426" s="6"/>
      <c r="GZ1426" s="6"/>
      <c r="HA1426" s="6"/>
      <c r="HB1426" s="6"/>
      <c r="HC1426" s="6"/>
      <c r="HD1426" s="6"/>
      <c r="HE1426" s="6"/>
      <c r="HF1426" s="6"/>
      <c r="HG1426" s="6"/>
      <c r="HH1426" s="6"/>
      <c r="HI1426" s="6"/>
      <c r="HJ1426" s="6"/>
      <c r="HK1426" s="6"/>
      <c r="HL1426" s="6"/>
      <c r="HM1426" s="6"/>
      <c r="HN1426" s="6"/>
      <c r="HO1426" s="6"/>
      <c r="HP1426" s="6"/>
      <c r="HQ1426" s="6"/>
      <c r="HR1426" s="6"/>
      <c r="HS1426" s="6"/>
      <c r="HT1426" s="6"/>
      <c r="HU1426" s="6"/>
      <c r="HV1426" s="6"/>
      <c r="HW1426" s="6"/>
      <c r="HX1426" s="6"/>
      <c r="HY1426" s="6"/>
      <c r="HZ1426" s="6"/>
      <c r="IA1426" s="6"/>
      <c r="IB1426" s="6"/>
      <c r="IC1426" s="6"/>
      <c r="ID1426" s="6"/>
      <c r="IE1426" s="6"/>
      <c r="IF1426" s="6"/>
      <c r="IG1426" s="6"/>
      <c r="IH1426" s="6"/>
      <c r="II1426" s="6"/>
      <c r="IJ1426" s="6"/>
      <c r="IK1426" s="6"/>
      <c r="IL1426" s="6"/>
      <c r="IM1426" s="6"/>
      <c r="IN1426" s="6"/>
      <c r="IO1426" s="6"/>
      <c r="IP1426" s="6"/>
      <c r="IQ1426" s="6"/>
      <c r="IR1426" s="6"/>
      <c r="IS1426" s="6"/>
      <c r="IT1426" s="6"/>
      <c r="IU1426" s="6"/>
      <c r="IV1426" s="6"/>
      <c r="IW1426" s="6"/>
      <c r="IX1426" s="6"/>
      <c r="IY1426" s="6"/>
      <c r="IZ1426" s="6"/>
    </row>
    <row r="1427" spans="1:260" s="5" customFormat="1" x14ac:dyDescent="0.35">
      <c r="A1427" s="32">
        <v>1423</v>
      </c>
      <c r="B1427" s="33">
        <f>ESTUDIANTES!B1427</f>
        <v>0</v>
      </c>
      <c r="C1427" s="33">
        <f>ESTUDIANTES!C1427</f>
        <v>0</v>
      </c>
      <c r="D1427" s="99">
        <f>ESTUDIANTES!D1427</f>
        <v>0</v>
      </c>
      <c r="E1427" s="99"/>
      <c r="F1427" s="99"/>
      <c r="G1427" s="99"/>
      <c r="H1427" s="34">
        <f>ESTUDIANTES!E1427</f>
        <v>0</v>
      </c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  <c r="GP1427" s="6"/>
      <c r="GQ1427" s="6"/>
      <c r="GR1427" s="6"/>
      <c r="GS1427" s="6"/>
      <c r="GT1427" s="6"/>
      <c r="GU1427" s="6"/>
      <c r="GV1427" s="6"/>
      <c r="GW1427" s="6"/>
      <c r="GX1427" s="6"/>
      <c r="GY1427" s="6"/>
      <c r="GZ1427" s="6"/>
      <c r="HA1427" s="6"/>
      <c r="HB1427" s="6"/>
      <c r="HC1427" s="6"/>
      <c r="HD1427" s="6"/>
      <c r="HE1427" s="6"/>
      <c r="HF1427" s="6"/>
      <c r="HG1427" s="6"/>
      <c r="HH1427" s="6"/>
      <c r="HI1427" s="6"/>
      <c r="HJ1427" s="6"/>
      <c r="HK1427" s="6"/>
      <c r="HL1427" s="6"/>
      <c r="HM1427" s="6"/>
      <c r="HN1427" s="6"/>
      <c r="HO1427" s="6"/>
      <c r="HP1427" s="6"/>
      <c r="HQ1427" s="6"/>
      <c r="HR1427" s="6"/>
      <c r="HS1427" s="6"/>
      <c r="HT1427" s="6"/>
      <c r="HU1427" s="6"/>
      <c r="HV1427" s="6"/>
      <c r="HW1427" s="6"/>
      <c r="HX1427" s="6"/>
      <c r="HY1427" s="6"/>
      <c r="HZ1427" s="6"/>
      <c r="IA1427" s="6"/>
      <c r="IB1427" s="6"/>
      <c r="IC1427" s="6"/>
      <c r="ID1427" s="6"/>
      <c r="IE1427" s="6"/>
      <c r="IF1427" s="6"/>
      <c r="IG1427" s="6"/>
      <c r="IH1427" s="6"/>
      <c r="II1427" s="6"/>
      <c r="IJ1427" s="6"/>
      <c r="IK1427" s="6"/>
      <c r="IL1427" s="6"/>
      <c r="IM1427" s="6"/>
      <c r="IN1427" s="6"/>
      <c r="IO1427" s="6"/>
      <c r="IP1427" s="6"/>
      <c r="IQ1427" s="6"/>
      <c r="IR1427" s="6"/>
      <c r="IS1427" s="6"/>
      <c r="IT1427" s="6"/>
      <c r="IU1427" s="6"/>
      <c r="IV1427" s="6"/>
      <c r="IW1427" s="6"/>
      <c r="IX1427" s="6"/>
      <c r="IY1427" s="6"/>
      <c r="IZ1427" s="6"/>
    </row>
    <row r="1428" spans="1:260" s="5" customFormat="1" x14ac:dyDescent="0.35">
      <c r="A1428" s="32">
        <v>1424</v>
      </c>
      <c r="B1428" s="33">
        <f>ESTUDIANTES!B1428</f>
        <v>0</v>
      </c>
      <c r="C1428" s="33">
        <f>ESTUDIANTES!C1428</f>
        <v>0</v>
      </c>
      <c r="D1428" s="99">
        <f>ESTUDIANTES!D1428</f>
        <v>0</v>
      </c>
      <c r="E1428" s="99"/>
      <c r="F1428" s="99"/>
      <c r="G1428" s="99"/>
      <c r="H1428" s="34">
        <f>ESTUDIANTES!E1428</f>
        <v>0</v>
      </c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/>
      <c r="GI1428" s="6"/>
      <c r="GJ1428" s="6"/>
      <c r="GK1428" s="6"/>
      <c r="GL1428" s="6"/>
      <c r="GM1428" s="6"/>
      <c r="GN1428" s="6"/>
      <c r="GO1428" s="6"/>
      <c r="GP1428" s="6"/>
      <c r="GQ1428" s="6"/>
      <c r="GR1428" s="6"/>
      <c r="GS1428" s="6"/>
      <c r="GT1428" s="6"/>
      <c r="GU1428" s="6"/>
      <c r="GV1428" s="6"/>
      <c r="GW1428" s="6"/>
      <c r="GX1428" s="6"/>
      <c r="GY1428" s="6"/>
      <c r="GZ1428" s="6"/>
      <c r="HA1428" s="6"/>
      <c r="HB1428" s="6"/>
      <c r="HC1428" s="6"/>
      <c r="HD1428" s="6"/>
      <c r="HE1428" s="6"/>
      <c r="HF1428" s="6"/>
      <c r="HG1428" s="6"/>
      <c r="HH1428" s="6"/>
      <c r="HI1428" s="6"/>
      <c r="HJ1428" s="6"/>
      <c r="HK1428" s="6"/>
      <c r="HL1428" s="6"/>
      <c r="HM1428" s="6"/>
      <c r="HN1428" s="6"/>
      <c r="HO1428" s="6"/>
      <c r="HP1428" s="6"/>
      <c r="HQ1428" s="6"/>
      <c r="HR1428" s="6"/>
      <c r="HS1428" s="6"/>
      <c r="HT1428" s="6"/>
      <c r="HU1428" s="6"/>
      <c r="HV1428" s="6"/>
      <c r="HW1428" s="6"/>
      <c r="HX1428" s="6"/>
      <c r="HY1428" s="6"/>
      <c r="HZ1428" s="6"/>
      <c r="IA1428" s="6"/>
      <c r="IB1428" s="6"/>
      <c r="IC1428" s="6"/>
      <c r="ID1428" s="6"/>
      <c r="IE1428" s="6"/>
      <c r="IF1428" s="6"/>
      <c r="IG1428" s="6"/>
      <c r="IH1428" s="6"/>
      <c r="II1428" s="6"/>
      <c r="IJ1428" s="6"/>
      <c r="IK1428" s="6"/>
      <c r="IL1428" s="6"/>
      <c r="IM1428" s="6"/>
      <c r="IN1428" s="6"/>
      <c r="IO1428" s="6"/>
      <c r="IP1428" s="6"/>
      <c r="IQ1428" s="6"/>
      <c r="IR1428" s="6"/>
      <c r="IS1428" s="6"/>
      <c r="IT1428" s="6"/>
      <c r="IU1428" s="6"/>
      <c r="IV1428" s="6"/>
      <c r="IW1428" s="6"/>
      <c r="IX1428" s="6"/>
      <c r="IY1428" s="6"/>
      <c r="IZ1428" s="6"/>
    </row>
    <row r="1429" spans="1:260" s="5" customFormat="1" x14ac:dyDescent="0.35">
      <c r="A1429" s="32">
        <v>1425</v>
      </c>
      <c r="B1429" s="33">
        <f>ESTUDIANTES!B1429</f>
        <v>0</v>
      </c>
      <c r="C1429" s="33">
        <f>ESTUDIANTES!C1429</f>
        <v>0</v>
      </c>
      <c r="D1429" s="99">
        <f>ESTUDIANTES!D1429</f>
        <v>0</v>
      </c>
      <c r="E1429" s="99"/>
      <c r="F1429" s="99"/>
      <c r="G1429" s="99"/>
      <c r="H1429" s="34">
        <f>ESTUDIANTES!E1429</f>
        <v>0</v>
      </c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  <c r="HA1429" s="6"/>
      <c r="HB1429" s="6"/>
      <c r="HC1429" s="6"/>
      <c r="HD1429" s="6"/>
      <c r="HE1429" s="6"/>
      <c r="HF1429" s="6"/>
      <c r="HG1429" s="6"/>
      <c r="HH1429" s="6"/>
      <c r="HI1429" s="6"/>
      <c r="HJ1429" s="6"/>
      <c r="HK1429" s="6"/>
      <c r="HL1429" s="6"/>
      <c r="HM1429" s="6"/>
      <c r="HN1429" s="6"/>
      <c r="HO1429" s="6"/>
      <c r="HP1429" s="6"/>
      <c r="HQ1429" s="6"/>
      <c r="HR1429" s="6"/>
      <c r="HS1429" s="6"/>
      <c r="HT1429" s="6"/>
      <c r="HU1429" s="6"/>
      <c r="HV1429" s="6"/>
      <c r="HW1429" s="6"/>
      <c r="HX1429" s="6"/>
      <c r="HY1429" s="6"/>
      <c r="HZ1429" s="6"/>
      <c r="IA1429" s="6"/>
      <c r="IB1429" s="6"/>
      <c r="IC1429" s="6"/>
      <c r="ID1429" s="6"/>
      <c r="IE1429" s="6"/>
      <c r="IF1429" s="6"/>
      <c r="IG1429" s="6"/>
      <c r="IH1429" s="6"/>
      <c r="II1429" s="6"/>
      <c r="IJ1429" s="6"/>
      <c r="IK1429" s="6"/>
      <c r="IL1429" s="6"/>
      <c r="IM1429" s="6"/>
      <c r="IN1429" s="6"/>
      <c r="IO1429" s="6"/>
      <c r="IP1429" s="6"/>
      <c r="IQ1429" s="6"/>
      <c r="IR1429" s="6"/>
      <c r="IS1429" s="6"/>
      <c r="IT1429" s="6"/>
      <c r="IU1429" s="6"/>
      <c r="IV1429" s="6"/>
      <c r="IW1429" s="6"/>
      <c r="IX1429" s="6"/>
      <c r="IY1429" s="6"/>
      <c r="IZ1429" s="6"/>
    </row>
    <row r="1430" spans="1:260" s="5" customFormat="1" x14ac:dyDescent="0.35">
      <c r="A1430" s="32">
        <v>1426</v>
      </c>
      <c r="B1430" s="33">
        <f>ESTUDIANTES!B1430</f>
        <v>0</v>
      </c>
      <c r="C1430" s="33">
        <f>ESTUDIANTES!C1430</f>
        <v>0</v>
      </c>
      <c r="D1430" s="99">
        <f>ESTUDIANTES!D1430</f>
        <v>0</v>
      </c>
      <c r="E1430" s="99"/>
      <c r="F1430" s="99"/>
      <c r="G1430" s="99"/>
      <c r="H1430" s="34">
        <f>ESTUDIANTES!E1430</f>
        <v>0</v>
      </c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/>
      <c r="GI1430" s="6"/>
      <c r="GJ1430" s="6"/>
      <c r="GK1430" s="6"/>
      <c r="GL1430" s="6"/>
      <c r="GM1430" s="6"/>
      <c r="GN1430" s="6"/>
      <c r="GO1430" s="6"/>
      <c r="GP1430" s="6"/>
      <c r="GQ1430" s="6"/>
      <c r="GR1430" s="6"/>
      <c r="GS1430" s="6"/>
      <c r="GT1430" s="6"/>
      <c r="GU1430" s="6"/>
      <c r="GV1430" s="6"/>
      <c r="GW1430" s="6"/>
      <c r="GX1430" s="6"/>
      <c r="GY1430" s="6"/>
      <c r="GZ1430" s="6"/>
      <c r="HA1430" s="6"/>
      <c r="HB1430" s="6"/>
      <c r="HC1430" s="6"/>
      <c r="HD1430" s="6"/>
      <c r="HE1430" s="6"/>
      <c r="HF1430" s="6"/>
      <c r="HG1430" s="6"/>
      <c r="HH1430" s="6"/>
      <c r="HI1430" s="6"/>
      <c r="HJ1430" s="6"/>
      <c r="HK1430" s="6"/>
      <c r="HL1430" s="6"/>
      <c r="HM1430" s="6"/>
      <c r="HN1430" s="6"/>
      <c r="HO1430" s="6"/>
      <c r="HP1430" s="6"/>
      <c r="HQ1430" s="6"/>
      <c r="HR1430" s="6"/>
      <c r="HS1430" s="6"/>
      <c r="HT1430" s="6"/>
      <c r="HU1430" s="6"/>
      <c r="HV1430" s="6"/>
      <c r="HW1430" s="6"/>
      <c r="HX1430" s="6"/>
      <c r="HY1430" s="6"/>
      <c r="HZ1430" s="6"/>
      <c r="IA1430" s="6"/>
      <c r="IB1430" s="6"/>
      <c r="IC1430" s="6"/>
      <c r="ID1430" s="6"/>
      <c r="IE1430" s="6"/>
      <c r="IF1430" s="6"/>
      <c r="IG1430" s="6"/>
      <c r="IH1430" s="6"/>
      <c r="II1430" s="6"/>
      <c r="IJ1430" s="6"/>
      <c r="IK1430" s="6"/>
      <c r="IL1430" s="6"/>
      <c r="IM1430" s="6"/>
      <c r="IN1430" s="6"/>
      <c r="IO1430" s="6"/>
      <c r="IP1430" s="6"/>
      <c r="IQ1430" s="6"/>
      <c r="IR1430" s="6"/>
      <c r="IS1430" s="6"/>
      <c r="IT1430" s="6"/>
      <c r="IU1430" s="6"/>
      <c r="IV1430" s="6"/>
      <c r="IW1430" s="6"/>
      <c r="IX1430" s="6"/>
      <c r="IY1430" s="6"/>
      <c r="IZ1430" s="6"/>
    </row>
    <row r="1431" spans="1:260" s="5" customFormat="1" x14ac:dyDescent="0.35">
      <c r="A1431" s="32">
        <v>1427</v>
      </c>
      <c r="B1431" s="33">
        <f>ESTUDIANTES!B1431</f>
        <v>0</v>
      </c>
      <c r="C1431" s="33">
        <f>ESTUDIANTES!C1431</f>
        <v>0</v>
      </c>
      <c r="D1431" s="99">
        <f>ESTUDIANTES!D1431</f>
        <v>0</v>
      </c>
      <c r="E1431" s="99"/>
      <c r="F1431" s="99"/>
      <c r="G1431" s="99"/>
      <c r="H1431" s="34">
        <f>ESTUDIANTES!E1431</f>
        <v>0</v>
      </c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/>
      <c r="GI1431" s="6"/>
      <c r="GJ1431" s="6"/>
      <c r="GK1431" s="6"/>
      <c r="GL1431" s="6"/>
      <c r="GM1431" s="6"/>
      <c r="GN1431" s="6"/>
      <c r="GO1431" s="6"/>
      <c r="GP1431" s="6"/>
      <c r="GQ1431" s="6"/>
      <c r="GR1431" s="6"/>
      <c r="GS1431" s="6"/>
      <c r="GT1431" s="6"/>
      <c r="GU1431" s="6"/>
      <c r="GV1431" s="6"/>
      <c r="GW1431" s="6"/>
      <c r="GX1431" s="6"/>
      <c r="GY1431" s="6"/>
      <c r="GZ1431" s="6"/>
      <c r="HA1431" s="6"/>
      <c r="HB1431" s="6"/>
      <c r="HC1431" s="6"/>
      <c r="HD1431" s="6"/>
      <c r="HE1431" s="6"/>
      <c r="HF1431" s="6"/>
      <c r="HG1431" s="6"/>
      <c r="HH1431" s="6"/>
      <c r="HI1431" s="6"/>
      <c r="HJ1431" s="6"/>
      <c r="HK1431" s="6"/>
      <c r="HL1431" s="6"/>
      <c r="HM1431" s="6"/>
      <c r="HN1431" s="6"/>
      <c r="HO1431" s="6"/>
      <c r="HP1431" s="6"/>
      <c r="HQ1431" s="6"/>
      <c r="HR1431" s="6"/>
      <c r="HS1431" s="6"/>
      <c r="HT1431" s="6"/>
      <c r="HU1431" s="6"/>
      <c r="HV1431" s="6"/>
      <c r="HW1431" s="6"/>
      <c r="HX1431" s="6"/>
      <c r="HY1431" s="6"/>
      <c r="HZ1431" s="6"/>
      <c r="IA1431" s="6"/>
      <c r="IB1431" s="6"/>
      <c r="IC1431" s="6"/>
      <c r="ID1431" s="6"/>
      <c r="IE1431" s="6"/>
      <c r="IF1431" s="6"/>
      <c r="IG1431" s="6"/>
      <c r="IH1431" s="6"/>
      <c r="II1431" s="6"/>
      <c r="IJ1431" s="6"/>
      <c r="IK1431" s="6"/>
      <c r="IL1431" s="6"/>
      <c r="IM1431" s="6"/>
      <c r="IN1431" s="6"/>
      <c r="IO1431" s="6"/>
      <c r="IP1431" s="6"/>
      <c r="IQ1431" s="6"/>
      <c r="IR1431" s="6"/>
      <c r="IS1431" s="6"/>
      <c r="IT1431" s="6"/>
      <c r="IU1431" s="6"/>
      <c r="IV1431" s="6"/>
      <c r="IW1431" s="6"/>
      <c r="IX1431" s="6"/>
      <c r="IY1431" s="6"/>
      <c r="IZ1431" s="6"/>
    </row>
    <row r="1432" spans="1:260" s="5" customFormat="1" x14ac:dyDescent="0.35">
      <c r="A1432" s="32">
        <v>1428</v>
      </c>
      <c r="B1432" s="33">
        <f>ESTUDIANTES!B1432</f>
        <v>0</v>
      </c>
      <c r="C1432" s="33">
        <f>ESTUDIANTES!C1432</f>
        <v>0</v>
      </c>
      <c r="D1432" s="99">
        <f>ESTUDIANTES!D1432</f>
        <v>0</v>
      </c>
      <c r="E1432" s="99"/>
      <c r="F1432" s="99"/>
      <c r="G1432" s="99"/>
      <c r="H1432" s="34">
        <f>ESTUDIANTES!E1432</f>
        <v>0</v>
      </c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  <c r="GP1432" s="6"/>
      <c r="GQ1432" s="6"/>
      <c r="GR1432" s="6"/>
      <c r="GS1432" s="6"/>
      <c r="GT1432" s="6"/>
      <c r="GU1432" s="6"/>
      <c r="GV1432" s="6"/>
      <c r="GW1432" s="6"/>
      <c r="GX1432" s="6"/>
      <c r="GY1432" s="6"/>
      <c r="GZ1432" s="6"/>
      <c r="HA1432" s="6"/>
      <c r="HB1432" s="6"/>
      <c r="HC1432" s="6"/>
      <c r="HD1432" s="6"/>
      <c r="HE1432" s="6"/>
      <c r="HF1432" s="6"/>
      <c r="HG1432" s="6"/>
      <c r="HH1432" s="6"/>
      <c r="HI1432" s="6"/>
      <c r="HJ1432" s="6"/>
      <c r="HK1432" s="6"/>
      <c r="HL1432" s="6"/>
      <c r="HM1432" s="6"/>
      <c r="HN1432" s="6"/>
      <c r="HO1432" s="6"/>
      <c r="HP1432" s="6"/>
      <c r="HQ1432" s="6"/>
      <c r="HR1432" s="6"/>
      <c r="HS1432" s="6"/>
      <c r="HT1432" s="6"/>
      <c r="HU1432" s="6"/>
      <c r="HV1432" s="6"/>
      <c r="HW1432" s="6"/>
      <c r="HX1432" s="6"/>
      <c r="HY1432" s="6"/>
      <c r="HZ1432" s="6"/>
      <c r="IA1432" s="6"/>
      <c r="IB1432" s="6"/>
      <c r="IC1432" s="6"/>
      <c r="ID1432" s="6"/>
      <c r="IE1432" s="6"/>
      <c r="IF1432" s="6"/>
      <c r="IG1432" s="6"/>
      <c r="IH1432" s="6"/>
      <c r="II1432" s="6"/>
      <c r="IJ1432" s="6"/>
      <c r="IK1432" s="6"/>
      <c r="IL1432" s="6"/>
      <c r="IM1432" s="6"/>
      <c r="IN1432" s="6"/>
      <c r="IO1432" s="6"/>
      <c r="IP1432" s="6"/>
      <c r="IQ1432" s="6"/>
      <c r="IR1432" s="6"/>
      <c r="IS1432" s="6"/>
      <c r="IT1432" s="6"/>
      <c r="IU1432" s="6"/>
      <c r="IV1432" s="6"/>
      <c r="IW1432" s="6"/>
      <c r="IX1432" s="6"/>
      <c r="IY1432" s="6"/>
      <c r="IZ1432" s="6"/>
    </row>
    <row r="1433" spans="1:260" s="5" customFormat="1" x14ac:dyDescent="0.35">
      <c r="A1433" s="32">
        <v>1429</v>
      </c>
      <c r="B1433" s="33">
        <f>ESTUDIANTES!B1433</f>
        <v>0</v>
      </c>
      <c r="C1433" s="33">
        <f>ESTUDIANTES!C1433</f>
        <v>0</v>
      </c>
      <c r="D1433" s="99">
        <f>ESTUDIANTES!D1433</f>
        <v>0</v>
      </c>
      <c r="E1433" s="99"/>
      <c r="F1433" s="99"/>
      <c r="G1433" s="99"/>
      <c r="H1433" s="34">
        <f>ESTUDIANTES!E1433</f>
        <v>0</v>
      </c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/>
      <c r="GI1433" s="6"/>
      <c r="GJ1433" s="6"/>
      <c r="GK1433" s="6"/>
      <c r="GL1433" s="6"/>
      <c r="GM1433" s="6"/>
      <c r="GN1433" s="6"/>
      <c r="GO1433" s="6"/>
      <c r="GP1433" s="6"/>
      <c r="GQ1433" s="6"/>
      <c r="GR1433" s="6"/>
      <c r="GS1433" s="6"/>
      <c r="GT1433" s="6"/>
      <c r="GU1433" s="6"/>
      <c r="GV1433" s="6"/>
      <c r="GW1433" s="6"/>
      <c r="GX1433" s="6"/>
      <c r="GY1433" s="6"/>
      <c r="GZ1433" s="6"/>
      <c r="HA1433" s="6"/>
      <c r="HB1433" s="6"/>
      <c r="HC1433" s="6"/>
      <c r="HD1433" s="6"/>
      <c r="HE1433" s="6"/>
      <c r="HF1433" s="6"/>
      <c r="HG1433" s="6"/>
      <c r="HH1433" s="6"/>
      <c r="HI1433" s="6"/>
      <c r="HJ1433" s="6"/>
      <c r="HK1433" s="6"/>
      <c r="HL1433" s="6"/>
      <c r="HM1433" s="6"/>
      <c r="HN1433" s="6"/>
      <c r="HO1433" s="6"/>
      <c r="HP1433" s="6"/>
      <c r="HQ1433" s="6"/>
      <c r="HR1433" s="6"/>
      <c r="HS1433" s="6"/>
      <c r="HT1433" s="6"/>
      <c r="HU1433" s="6"/>
      <c r="HV1433" s="6"/>
      <c r="HW1433" s="6"/>
      <c r="HX1433" s="6"/>
      <c r="HY1433" s="6"/>
      <c r="HZ1433" s="6"/>
      <c r="IA1433" s="6"/>
      <c r="IB1433" s="6"/>
      <c r="IC1433" s="6"/>
      <c r="ID1433" s="6"/>
      <c r="IE1433" s="6"/>
      <c r="IF1433" s="6"/>
      <c r="IG1433" s="6"/>
      <c r="IH1433" s="6"/>
      <c r="II1433" s="6"/>
      <c r="IJ1433" s="6"/>
      <c r="IK1433" s="6"/>
      <c r="IL1433" s="6"/>
      <c r="IM1433" s="6"/>
      <c r="IN1433" s="6"/>
      <c r="IO1433" s="6"/>
      <c r="IP1433" s="6"/>
      <c r="IQ1433" s="6"/>
      <c r="IR1433" s="6"/>
      <c r="IS1433" s="6"/>
      <c r="IT1433" s="6"/>
      <c r="IU1433" s="6"/>
      <c r="IV1433" s="6"/>
      <c r="IW1433" s="6"/>
      <c r="IX1433" s="6"/>
      <c r="IY1433" s="6"/>
      <c r="IZ1433" s="6"/>
    </row>
    <row r="1434" spans="1:260" s="5" customFormat="1" x14ac:dyDescent="0.35">
      <c r="A1434" s="32">
        <v>1430</v>
      </c>
      <c r="B1434" s="33">
        <f>ESTUDIANTES!B1434</f>
        <v>0</v>
      </c>
      <c r="C1434" s="33">
        <f>ESTUDIANTES!C1434</f>
        <v>0</v>
      </c>
      <c r="D1434" s="99">
        <f>ESTUDIANTES!D1434</f>
        <v>0</v>
      </c>
      <c r="E1434" s="99"/>
      <c r="F1434" s="99"/>
      <c r="G1434" s="99"/>
      <c r="H1434" s="34">
        <f>ESTUDIANTES!E1434</f>
        <v>0</v>
      </c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  <c r="GP1434" s="6"/>
      <c r="GQ1434" s="6"/>
      <c r="GR1434" s="6"/>
      <c r="GS1434" s="6"/>
      <c r="GT1434" s="6"/>
      <c r="GU1434" s="6"/>
      <c r="GV1434" s="6"/>
      <c r="GW1434" s="6"/>
      <c r="GX1434" s="6"/>
      <c r="GY1434" s="6"/>
      <c r="GZ1434" s="6"/>
      <c r="HA1434" s="6"/>
      <c r="HB1434" s="6"/>
      <c r="HC1434" s="6"/>
      <c r="HD1434" s="6"/>
      <c r="HE1434" s="6"/>
      <c r="HF1434" s="6"/>
      <c r="HG1434" s="6"/>
      <c r="HH1434" s="6"/>
      <c r="HI1434" s="6"/>
      <c r="HJ1434" s="6"/>
      <c r="HK1434" s="6"/>
      <c r="HL1434" s="6"/>
      <c r="HM1434" s="6"/>
      <c r="HN1434" s="6"/>
      <c r="HO1434" s="6"/>
      <c r="HP1434" s="6"/>
      <c r="HQ1434" s="6"/>
      <c r="HR1434" s="6"/>
      <c r="HS1434" s="6"/>
      <c r="HT1434" s="6"/>
      <c r="HU1434" s="6"/>
      <c r="HV1434" s="6"/>
      <c r="HW1434" s="6"/>
      <c r="HX1434" s="6"/>
      <c r="HY1434" s="6"/>
      <c r="HZ1434" s="6"/>
      <c r="IA1434" s="6"/>
      <c r="IB1434" s="6"/>
      <c r="IC1434" s="6"/>
      <c r="ID1434" s="6"/>
      <c r="IE1434" s="6"/>
      <c r="IF1434" s="6"/>
      <c r="IG1434" s="6"/>
      <c r="IH1434" s="6"/>
      <c r="II1434" s="6"/>
      <c r="IJ1434" s="6"/>
      <c r="IK1434" s="6"/>
      <c r="IL1434" s="6"/>
      <c r="IM1434" s="6"/>
      <c r="IN1434" s="6"/>
      <c r="IO1434" s="6"/>
      <c r="IP1434" s="6"/>
      <c r="IQ1434" s="6"/>
      <c r="IR1434" s="6"/>
      <c r="IS1434" s="6"/>
      <c r="IT1434" s="6"/>
      <c r="IU1434" s="6"/>
      <c r="IV1434" s="6"/>
      <c r="IW1434" s="6"/>
      <c r="IX1434" s="6"/>
      <c r="IY1434" s="6"/>
      <c r="IZ1434" s="6"/>
    </row>
    <row r="1435" spans="1:260" s="5" customFormat="1" x14ac:dyDescent="0.35">
      <c r="A1435" s="32">
        <v>1431</v>
      </c>
      <c r="B1435" s="33">
        <f>ESTUDIANTES!B1435</f>
        <v>0</v>
      </c>
      <c r="C1435" s="33">
        <f>ESTUDIANTES!C1435</f>
        <v>0</v>
      </c>
      <c r="D1435" s="99">
        <f>ESTUDIANTES!D1435</f>
        <v>0</v>
      </c>
      <c r="E1435" s="99"/>
      <c r="F1435" s="99"/>
      <c r="G1435" s="99"/>
      <c r="H1435" s="34">
        <f>ESTUDIANTES!E1435</f>
        <v>0</v>
      </c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  <c r="GG1435" s="6"/>
      <c r="GH1435" s="6"/>
      <c r="GI1435" s="6"/>
      <c r="GJ1435" s="6"/>
      <c r="GK1435" s="6"/>
      <c r="GL1435" s="6"/>
      <c r="GM1435" s="6"/>
      <c r="GN1435" s="6"/>
      <c r="GO1435" s="6"/>
      <c r="GP1435" s="6"/>
      <c r="GQ1435" s="6"/>
      <c r="GR1435" s="6"/>
      <c r="GS1435" s="6"/>
      <c r="GT1435" s="6"/>
      <c r="GU1435" s="6"/>
      <c r="GV1435" s="6"/>
      <c r="GW1435" s="6"/>
      <c r="GX1435" s="6"/>
      <c r="GY1435" s="6"/>
      <c r="GZ1435" s="6"/>
      <c r="HA1435" s="6"/>
      <c r="HB1435" s="6"/>
      <c r="HC1435" s="6"/>
      <c r="HD1435" s="6"/>
      <c r="HE1435" s="6"/>
      <c r="HF1435" s="6"/>
      <c r="HG1435" s="6"/>
      <c r="HH1435" s="6"/>
      <c r="HI1435" s="6"/>
      <c r="HJ1435" s="6"/>
      <c r="HK1435" s="6"/>
      <c r="HL1435" s="6"/>
      <c r="HM1435" s="6"/>
      <c r="HN1435" s="6"/>
      <c r="HO1435" s="6"/>
      <c r="HP1435" s="6"/>
      <c r="HQ1435" s="6"/>
      <c r="HR1435" s="6"/>
      <c r="HS1435" s="6"/>
      <c r="HT1435" s="6"/>
      <c r="HU1435" s="6"/>
      <c r="HV1435" s="6"/>
      <c r="HW1435" s="6"/>
      <c r="HX1435" s="6"/>
      <c r="HY1435" s="6"/>
      <c r="HZ1435" s="6"/>
      <c r="IA1435" s="6"/>
      <c r="IB1435" s="6"/>
      <c r="IC1435" s="6"/>
      <c r="ID1435" s="6"/>
      <c r="IE1435" s="6"/>
      <c r="IF1435" s="6"/>
      <c r="IG1435" s="6"/>
      <c r="IH1435" s="6"/>
      <c r="II1435" s="6"/>
      <c r="IJ1435" s="6"/>
      <c r="IK1435" s="6"/>
      <c r="IL1435" s="6"/>
      <c r="IM1435" s="6"/>
      <c r="IN1435" s="6"/>
      <c r="IO1435" s="6"/>
      <c r="IP1435" s="6"/>
      <c r="IQ1435" s="6"/>
      <c r="IR1435" s="6"/>
      <c r="IS1435" s="6"/>
      <c r="IT1435" s="6"/>
      <c r="IU1435" s="6"/>
      <c r="IV1435" s="6"/>
      <c r="IW1435" s="6"/>
      <c r="IX1435" s="6"/>
      <c r="IY1435" s="6"/>
      <c r="IZ1435" s="6"/>
    </row>
    <row r="1436" spans="1:260" s="5" customFormat="1" x14ac:dyDescent="0.35">
      <c r="A1436" s="32">
        <v>1432</v>
      </c>
      <c r="B1436" s="33">
        <f>ESTUDIANTES!B1436</f>
        <v>0</v>
      </c>
      <c r="C1436" s="33">
        <f>ESTUDIANTES!C1436</f>
        <v>0</v>
      </c>
      <c r="D1436" s="99">
        <f>ESTUDIANTES!D1436</f>
        <v>0</v>
      </c>
      <c r="E1436" s="99"/>
      <c r="F1436" s="99"/>
      <c r="G1436" s="99"/>
      <c r="H1436" s="34">
        <f>ESTUDIANTES!E1436</f>
        <v>0</v>
      </c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  <c r="GG1436" s="6"/>
      <c r="GH1436" s="6"/>
      <c r="GI1436" s="6"/>
      <c r="GJ1436" s="6"/>
      <c r="GK1436" s="6"/>
      <c r="GL1436" s="6"/>
      <c r="GM1436" s="6"/>
      <c r="GN1436" s="6"/>
      <c r="GO1436" s="6"/>
      <c r="GP1436" s="6"/>
      <c r="GQ1436" s="6"/>
      <c r="GR1436" s="6"/>
      <c r="GS1436" s="6"/>
      <c r="GT1436" s="6"/>
      <c r="GU1436" s="6"/>
      <c r="GV1436" s="6"/>
      <c r="GW1436" s="6"/>
      <c r="GX1436" s="6"/>
      <c r="GY1436" s="6"/>
      <c r="GZ1436" s="6"/>
      <c r="HA1436" s="6"/>
      <c r="HB1436" s="6"/>
      <c r="HC1436" s="6"/>
      <c r="HD1436" s="6"/>
      <c r="HE1436" s="6"/>
      <c r="HF1436" s="6"/>
      <c r="HG1436" s="6"/>
      <c r="HH1436" s="6"/>
      <c r="HI1436" s="6"/>
      <c r="HJ1436" s="6"/>
      <c r="HK1436" s="6"/>
      <c r="HL1436" s="6"/>
      <c r="HM1436" s="6"/>
      <c r="HN1436" s="6"/>
      <c r="HO1436" s="6"/>
      <c r="HP1436" s="6"/>
      <c r="HQ1436" s="6"/>
      <c r="HR1436" s="6"/>
      <c r="HS1436" s="6"/>
      <c r="HT1436" s="6"/>
      <c r="HU1436" s="6"/>
      <c r="HV1436" s="6"/>
      <c r="HW1436" s="6"/>
      <c r="HX1436" s="6"/>
      <c r="HY1436" s="6"/>
      <c r="HZ1436" s="6"/>
      <c r="IA1436" s="6"/>
      <c r="IB1436" s="6"/>
      <c r="IC1436" s="6"/>
      <c r="ID1436" s="6"/>
      <c r="IE1436" s="6"/>
      <c r="IF1436" s="6"/>
      <c r="IG1436" s="6"/>
      <c r="IH1436" s="6"/>
      <c r="II1436" s="6"/>
      <c r="IJ1436" s="6"/>
      <c r="IK1436" s="6"/>
      <c r="IL1436" s="6"/>
      <c r="IM1436" s="6"/>
      <c r="IN1436" s="6"/>
      <c r="IO1436" s="6"/>
      <c r="IP1436" s="6"/>
      <c r="IQ1436" s="6"/>
      <c r="IR1436" s="6"/>
      <c r="IS1436" s="6"/>
      <c r="IT1436" s="6"/>
      <c r="IU1436" s="6"/>
      <c r="IV1436" s="6"/>
      <c r="IW1436" s="6"/>
      <c r="IX1436" s="6"/>
      <c r="IY1436" s="6"/>
      <c r="IZ1436" s="6"/>
    </row>
    <row r="1437" spans="1:260" s="5" customFormat="1" x14ac:dyDescent="0.35">
      <c r="A1437" s="32">
        <v>1433</v>
      </c>
      <c r="B1437" s="33">
        <f>ESTUDIANTES!B1437</f>
        <v>0</v>
      </c>
      <c r="C1437" s="33">
        <f>ESTUDIANTES!C1437</f>
        <v>0</v>
      </c>
      <c r="D1437" s="99">
        <f>ESTUDIANTES!D1437</f>
        <v>0</v>
      </c>
      <c r="E1437" s="99"/>
      <c r="F1437" s="99"/>
      <c r="G1437" s="99"/>
      <c r="H1437" s="34">
        <f>ESTUDIANTES!E1437</f>
        <v>0</v>
      </c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  <c r="GG1437" s="6"/>
      <c r="GH1437" s="6"/>
      <c r="GI1437" s="6"/>
      <c r="GJ1437" s="6"/>
      <c r="GK1437" s="6"/>
      <c r="GL1437" s="6"/>
      <c r="GM1437" s="6"/>
      <c r="GN1437" s="6"/>
      <c r="GO1437" s="6"/>
      <c r="GP1437" s="6"/>
      <c r="GQ1437" s="6"/>
      <c r="GR1437" s="6"/>
      <c r="GS1437" s="6"/>
      <c r="GT1437" s="6"/>
      <c r="GU1437" s="6"/>
      <c r="GV1437" s="6"/>
      <c r="GW1437" s="6"/>
      <c r="GX1437" s="6"/>
      <c r="GY1437" s="6"/>
      <c r="GZ1437" s="6"/>
      <c r="HA1437" s="6"/>
      <c r="HB1437" s="6"/>
      <c r="HC1437" s="6"/>
      <c r="HD1437" s="6"/>
      <c r="HE1437" s="6"/>
      <c r="HF1437" s="6"/>
      <c r="HG1437" s="6"/>
      <c r="HH1437" s="6"/>
      <c r="HI1437" s="6"/>
      <c r="HJ1437" s="6"/>
      <c r="HK1437" s="6"/>
      <c r="HL1437" s="6"/>
      <c r="HM1437" s="6"/>
      <c r="HN1437" s="6"/>
      <c r="HO1437" s="6"/>
      <c r="HP1437" s="6"/>
      <c r="HQ1437" s="6"/>
      <c r="HR1437" s="6"/>
      <c r="HS1437" s="6"/>
      <c r="HT1437" s="6"/>
      <c r="HU1437" s="6"/>
      <c r="HV1437" s="6"/>
      <c r="HW1437" s="6"/>
      <c r="HX1437" s="6"/>
      <c r="HY1437" s="6"/>
      <c r="HZ1437" s="6"/>
      <c r="IA1437" s="6"/>
      <c r="IB1437" s="6"/>
      <c r="IC1437" s="6"/>
      <c r="ID1437" s="6"/>
      <c r="IE1437" s="6"/>
      <c r="IF1437" s="6"/>
      <c r="IG1437" s="6"/>
      <c r="IH1437" s="6"/>
      <c r="II1437" s="6"/>
      <c r="IJ1437" s="6"/>
      <c r="IK1437" s="6"/>
      <c r="IL1437" s="6"/>
      <c r="IM1437" s="6"/>
      <c r="IN1437" s="6"/>
      <c r="IO1437" s="6"/>
      <c r="IP1437" s="6"/>
      <c r="IQ1437" s="6"/>
      <c r="IR1437" s="6"/>
      <c r="IS1437" s="6"/>
      <c r="IT1437" s="6"/>
      <c r="IU1437" s="6"/>
      <c r="IV1437" s="6"/>
      <c r="IW1437" s="6"/>
      <c r="IX1437" s="6"/>
      <c r="IY1437" s="6"/>
      <c r="IZ1437" s="6"/>
    </row>
    <row r="1438" spans="1:260" s="5" customFormat="1" x14ac:dyDescent="0.35">
      <c r="A1438" s="32">
        <v>1434</v>
      </c>
      <c r="B1438" s="33">
        <f>ESTUDIANTES!B1438</f>
        <v>0</v>
      </c>
      <c r="C1438" s="33">
        <f>ESTUDIANTES!C1438</f>
        <v>0</v>
      </c>
      <c r="D1438" s="99">
        <f>ESTUDIANTES!D1438</f>
        <v>0</v>
      </c>
      <c r="E1438" s="99"/>
      <c r="F1438" s="99"/>
      <c r="G1438" s="99"/>
      <c r="H1438" s="34">
        <f>ESTUDIANTES!E1438</f>
        <v>0</v>
      </c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  <c r="GG1438" s="6"/>
      <c r="GH1438" s="6"/>
      <c r="GI1438" s="6"/>
      <c r="GJ1438" s="6"/>
      <c r="GK1438" s="6"/>
      <c r="GL1438" s="6"/>
      <c r="GM1438" s="6"/>
      <c r="GN1438" s="6"/>
      <c r="GO1438" s="6"/>
      <c r="GP1438" s="6"/>
      <c r="GQ1438" s="6"/>
      <c r="GR1438" s="6"/>
      <c r="GS1438" s="6"/>
      <c r="GT1438" s="6"/>
      <c r="GU1438" s="6"/>
      <c r="GV1438" s="6"/>
      <c r="GW1438" s="6"/>
      <c r="GX1438" s="6"/>
      <c r="GY1438" s="6"/>
      <c r="GZ1438" s="6"/>
      <c r="HA1438" s="6"/>
      <c r="HB1438" s="6"/>
      <c r="HC1438" s="6"/>
      <c r="HD1438" s="6"/>
      <c r="HE1438" s="6"/>
      <c r="HF1438" s="6"/>
      <c r="HG1438" s="6"/>
      <c r="HH1438" s="6"/>
      <c r="HI1438" s="6"/>
      <c r="HJ1438" s="6"/>
      <c r="HK1438" s="6"/>
      <c r="HL1438" s="6"/>
      <c r="HM1438" s="6"/>
      <c r="HN1438" s="6"/>
      <c r="HO1438" s="6"/>
      <c r="HP1438" s="6"/>
      <c r="HQ1438" s="6"/>
      <c r="HR1438" s="6"/>
      <c r="HS1438" s="6"/>
      <c r="HT1438" s="6"/>
      <c r="HU1438" s="6"/>
      <c r="HV1438" s="6"/>
      <c r="HW1438" s="6"/>
      <c r="HX1438" s="6"/>
      <c r="HY1438" s="6"/>
      <c r="HZ1438" s="6"/>
      <c r="IA1438" s="6"/>
      <c r="IB1438" s="6"/>
      <c r="IC1438" s="6"/>
      <c r="ID1438" s="6"/>
      <c r="IE1438" s="6"/>
      <c r="IF1438" s="6"/>
      <c r="IG1438" s="6"/>
      <c r="IH1438" s="6"/>
      <c r="II1438" s="6"/>
      <c r="IJ1438" s="6"/>
      <c r="IK1438" s="6"/>
      <c r="IL1438" s="6"/>
      <c r="IM1438" s="6"/>
      <c r="IN1438" s="6"/>
      <c r="IO1438" s="6"/>
      <c r="IP1438" s="6"/>
      <c r="IQ1438" s="6"/>
      <c r="IR1438" s="6"/>
      <c r="IS1438" s="6"/>
      <c r="IT1438" s="6"/>
      <c r="IU1438" s="6"/>
      <c r="IV1438" s="6"/>
      <c r="IW1438" s="6"/>
      <c r="IX1438" s="6"/>
      <c r="IY1438" s="6"/>
      <c r="IZ1438" s="6"/>
    </row>
    <row r="1439" spans="1:260" s="5" customFormat="1" x14ac:dyDescent="0.35">
      <c r="A1439" s="32">
        <v>1435</v>
      </c>
      <c r="B1439" s="33">
        <f>ESTUDIANTES!B1439</f>
        <v>0</v>
      </c>
      <c r="C1439" s="33">
        <f>ESTUDIANTES!C1439</f>
        <v>0</v>
      </c>
      <c r="D1439" s="99">
        <f>ESTUDIANTES!D1439</f>
        <v>0</v>
      </c>
      <c r="E1439" s="99"/>
      <c r="F1439" s="99"/>
      <c r="G1439" s="99"/>
      <c r="H1439" s="34">
        <f>ESTUDIANTES!E1439</f>
        <v>0</v>
      </c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  <c r="GG1439" s="6"/>
      <c r="GH1439" s="6"/>
      <c r="GI1439" s="6"/>
      <c r="GJ1439" s="6"/>
      <c r="GK1439" s="6"/>
      <c r="GL1439" s="6"/>
      <c r="GM1439" s="6"/>
      <c r="GN1439" s="6"/>
      <c r="GO1439" s="6"/>
      <c r="GP1439" s="6"/>
      <c r="GQ1439" s="6"/>
      <c r="GR1439" s="6"/>
      <c r="GS1439" s="6"/>
      <c r="GT1439" s="6"/>
      <c r="GU1439" s="6"/>
      <c r="GV1439" s="6"/>
      <c r="GW1439" s="6"/>
      <c r="GX1439" s="6"/>
      <c r="GY1439" s="6"/>
      <c r="GZ1439" s="6"/>
      <c r="HA1439" s="6"/>
      <c r="HB1439" s="6"/>
      <c r="HC1439" s="6"/>
      <c r="HD1439" s="6"/>
      <c r="HE1439" s="6"/>
      <c r="HF1439" s="6"/>
      <c r="HG1439" s="6"/>
      <c r="HH1439" s="6"/>
      <c r="HI1439" s="6"/>
      <c r="HJ1439" s="6"/>
      <c r="HK1439" s="6"/>
      <c r="HL1439" s="6"/>
      <c r="HM1439" s="6"/>
      <c r="HN1439" s="6"/>
      <c r="HO1439" s="6"/>
      <c r="HP1439" s="6"/>
      <c r="HQ1439" s="6"/>
      <c r="HR1439" s="6"/>
      <c r="HS1439" s="6"/>
      <c r="HT1439" s="6"/>
      <c r="HU1439" s="6"/>
      <c r="HV1439" s="6"/>
      <c r="HW1439" s="6"/>
      <c r="HX1439" s="6"/>
      <c r="HY1439" s="6"/>
      <c r="HZ1439" s="6"/>
      <c r="IA1439" s="6"/>
      <c r="IB1439" s="6"/>
      <c r="IC1439" s="6"/>
      <c r="ID1439" s="6"/>
      <c r="IE1439" s="6"/>
      <c r="IF1439" s="6"/>
      <c r="IG1439" s="6"/>
      <c r="IH1439" s="6"/>
      <c r="II1439" s="6"/>
      <c r="IJ1439" s="6"/>
      <c r="IK1439" s="6"/>
      <c r="IL1439" s="6"/>
      <c r="IM1439" s="6"/>
      <c r="IN1439" s="6"/>
      <c r="IO1439" s="6"/>
      <c r="IP1439" s="6"/>
      <c r="IQ1439" s="6"/>
      <c r="IR1439" s="6"/>
      <c r="IS1439" s="6"/>
      <c r="IT1439" s="6"/>
      <c r="IU1439" s="6"/>
      <c r="IV1439" s="6"/>
      <c r="IW1439" s="6"/>
      <c r="IX1439" s="6"/>
      <c r="IY1439" s="6"/>
      <c r="IZ1439" s="6"/>
    </row>
    <row r="1440" spans="1:260" s="5" customFormat="1" x14ac:dyDescent="0.35">
      <c r="A1440" s="32">
        <v>1436</v>
      </c>
      <c r="B1440" s="33">
        <f>ESTUDIANTES!B1440</f>
        <v>0</v>
      </c>
      <c r="C1440" s="33">
        <f>ESTUDIANTES!C1440</f>
        <v>0</v>
      </c>
      <c r="D1440" s="99">
        <f>ESTUDIANTES!D1440</f>
        <v>0</v>
      </c>
      <c r="E1440" s="99"/>
      <c r="F1440" s="99"/>
      <c r="G1440" s="99"/>
      <c r="H1440" s="34">
        <f>ESTUDIANTES!E1440</f>
        <v>0</v>
      </c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  <c r="GG1440" s="6"/>
      <c r="GH1440" s="6"/>
      <c r="GI1440" s="6"/>
      <c r="GJ1440" s="6"/>
      <c r="GK1440" s="6"/>
      <c r="GL1440" s="6"/>
      <c r="GM1440" s="6"/>
      <c r="GN1440" s="6"/>
      <c r="GO1440" s="6"/>
      <c r="GP1440" s="6"/>
      <c r="GQ1440" s="6"/>
      <c r="GR1440" s="6"/>
      <c r="GS1440" s="6"/>
      <c r="GT1440" s="6"/>
      <c r="GU1440" s="6"/>
      <c r="GV1440" s="6"/>
      <c r="GW1440" s="6"/>
      <c r="GX1440" s="6"/>
      <c r="GY1440" s="6"/>
      <c r="GZ1440" s="6"/>
      <c r="HA1440" s="6"/>
      <c r="HB1440" s="6"/>
      <c r="HC1440" s="6"/>
      <c r="HD1440" s="6"/>
      <c r="HE1440" s="6"/>
      <c r="HF1440" s="6"/>
      <c r="HG1440" s="6"/>
      <c r="HH1440" s="6"/>
      <c r="HI1440" s="6"/>
      <c r="HJ1440" s="6"/>
      <c r="HK1440" s="6"/>
      <c r="HL1440" s="6"/>
      <c r="HM1440" s="6"/>
      <c r="HN1440" s="6"/>
      <c r="HO1440" s="6"/>
      <c r="HP1440" s="6"/>
      <c r="HQ1440" s="6"/>
      <c r="HR1440" s="6"/>
      <c r="HS1440" s="6"/>
      <c r="HT1440" s="6"/>
      <c r="HU1440" s="6"/>
      <c r="HV1440" s="6"/>
      <c r="HW1440" s="6"/>
      <c r="HX1440" s="6"/>
      <c r="HY1440" s="6"/>
      <c r="HZ1440" s="6"/>
      <c r="IA1440" s="6"/>
      <c r="IB1440" s="6"/>
      <c r="IC1440" s="6"/>
      <c r="ID1440" s="6"/>
      <c r="IE1440" s="6"/>
      <c r="IF1440" s="6"/>
      <c r="IG1440" s="6"/>
      <c r="IH1440" s="6"/>
      <c r="II1440" s="6"/>
      <c r="IJ1440" s="6"/>
      <c r="IK1440" s="6"/>
      <c r="IL1440" s="6"/>
      <c r="IM1440" s="6"/>
      <c r="IN1440" s="6"/>
      <c r="IO1440" s="6"/>
      <c r="IP1440" s="6"/>
      <c r="IQ1440" s="6"/>
      <c r="IR1440" s="6"/>
      <c r="IS1440" s="6"/>
      <c r="IT1440" s="6"/>
      <c r="IU1440" s="6"/>
      <c r="IV1440" s="6"/>
      <c r="IW1440" s="6"/>
      <c r="IX1440" s="6"/>
      <c r="IY1440" s="6"/>
      <c r="IZ1440" s="6"/>
    </row>
    <row r="1441" spans="1:260" s="5" customFormat="1" x14ac:dyDescent="0.35">
      <c r="A1441" s="32">
        <v>1437</v>
      </c>
      <c r="B1441" s="33">
        <f>ESTUDIANTES!B1441</f>
        <v>0</v>
      </c>
      <c r="C1441" s="33">
        <f>ESTUDIANTES!C1441</f>
        <v>0</v>
      </c>
      <c r="D1441" s="99">
        <f>ESTUDIANTES!D1441</f>
        <v>0</v>
      </c>
      <c r="E1441" s="99"/>
      <c r="F1441" s="99"/>
      <c r="G1441" s="99"/>
      <c r="H1441" s="34">
        <f>ESTUDIANTES!E1441</f>
        <v>0</v>
      </c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  <c r="GG1441" s="6"/>
      <c r="GH1441" s="6"/>
      <c r="GI1441" s="6"/>
      <c r="GJ1441" s="6"/>
      <c r="GK1441" s="6"/>
      <c r="GL1441" s="6"/>
      <c r="GM1441" s="6"/>
      <c r="GN1441" s="6"/>
      <c r="GO1441" s="6"/>
      <c r="GP1441" s="6"/>
      <c r="GQ1441" s="6"/>
      <c r="GR1441" s="6"/>
      <c r="GS1441" s="6"/>
      <c r="GT1441" s="6"/>
      <c r="GU1441" s="6"/>
      <c r="GV1441" s="6"/>
      <c r="GW1441" s="6"/>
      <c r="GX1441" s="6"/>
      <c r="GY1441" s="6"/>
      <c r="GZ1441" s="6"/>
      <c r="HA1441" s="6"/>
      <c r="HB1441" s="6"/>
      <c r="HC1441" s="6"/>
      <c r="HD1441" s="6"/>
      <c r="HE1441" s="6"/>
      <c r="HF1441" s="6"/>
      <c r="HG1441" s="6"/>
      <c r="HH1441" s="6"/>
      <c r="HI1441" s="6"/>
      <c r="HJ1441" s="6"/>
      <c r="HK1441" s="6"/>
      <c r="HL1441" s="6"/>
      <c r="HM1441" s="6"/>
      <c r="HN1441" s="6"/>
      <c r="HO1441" s="6"/>
      <c r="HP1441" s="6"/>
      <c r="HQ1441" s="6"/>
      <c r="HR1441" s="6"/>
      <c r="HS1441" s="6"/>
      <c r="HT1441" s="6"/>
      <c r="HU1441" s="6"/>
      <c r="HV1441" s="6"/>
      <c r="HW1441" s="6"/>
      <c r="HX1441" s="6"/>
      <c r="HY1441" s="6"/>
      <c r="HZ1441" s="6"/>
      <c r="IA1441" s="6"/>
      <c r="IB1441" s="6"/>
      <c r="IC1441" s="6"/>
      <c r="ID1441" s="6"/>
      <c r="IE1441" s="6"/>
      <c r="IF1441" s="6"/>
      <c r="IG1441" s="6"/>
      <c r="IH1441" s="6"/>
      <c r="II1441" s="6"/>
      <c r="IJ1441" s="6"/>
      <c r="IK1441" s="6"/>
      <c r="IL1441" s="6"/>
      <c r="IM1441" s="6"/>
      <c r="IN1441" s="6"/>
      <c r="IO1441" s="6"/>
      <c r="IP1441" s="6"/>
      <c r="IQ1441" s="6"/>
      <c r="IR1441" s="6"/>
      <c r="IS1441" s="6"/>
      <c r="IT1441" s="6"/>
      <c r="IU1441" s="6"/>
      <c r="IV1441" s="6"/>
      <c r="IW1441" s="6"/>
      <c r="IX1441" s="6"/>
      <c r="IY1441" s="6"/>
      <c r="IZ1441" s="6"/>
    </row>
    <row r="1442" spans="1:260" s="5" customFormat="1" x14ac:dyDescent="0.35">
      <c r="A1442" s="32">
        <v>1438</v>
      </c>
      <c r="B1442" s="33">
        <f>ESTUDIANTES!B1442</f>
        <v>0</v>
      </c>
      <c r="C1442" s="33">
        <f>ESTUDIANTES!C1442</f>
        <v>0</v>
      </c>
      <c r="D1442" s="99">
        <f>ESTUDIANTES!D1442</f>
        <v>0</v>
      </c>
      <c r="E1442" s="99"/>
      <c r="F1442" s="99"/>
      <c r="G1442" s="99"/>
      <c r="H1442" s="34">
        <f>ESTUDIANTES!E1442</f>
        <v>0</v>
      </c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  <c r="GG1442" s="6"/>
      <c r="GH1442" s="6"/>
      <c r="GI1442" s="6"/>
      <c r="GJ1442" s="6"/>
      <c r="GK1442" s="6"/>
      <c r="GL1442" s="6"/>
      <c r="GM1442" s="6"/>
      <c r="GN1442" s="6"/>
      <c r="GO1442" s="6"/>
      <c r="GP1442" s="6"/>
      <c r="GQ1442" s="6"/>
      <c r="GR1442" s="6"/>
      <c r="GS1442" s="6"/>
      <c r="GT1442" s="6"/>
      <c r="GU1442" s="6"/>
      <c r="GV1442" s="6"/>
      <c r="GW1442" s="6"/>
      <c r="GX1442" s="6"/>
      <c r="GY1442" s="6"/>
      <c r="GZ1442" s="6"/>
      <c r="HA1442" s="6"/>
      <c r="HB1442" s="6"/>
      <c r="HC1442" s="6"/>
      <c r="HD1442" s="6"/>
      <c r="HE1442" s="6"/>
      <c r="HF1442" s="6"/>
      <c r="HG1442" s="6"/>
      <c r="HH1442" s="6"/>
      <c r="HI1442" s="6"/>
      <c r="HJ1442" s="6"/>
      <c r="HK1442" s="6"/>
      <c r="HL1442" s="6"/>
      <c r="HM1442" s="6"/>
      <c r="HN1442" s="6"/>
      <c r="HO1442" s="6"/>
      <c r="HP1442" s="6"/>
      <c r="HQ1442" s="6"/>
      <c r="HR1442" s="6"/>
      <c r="HS1442" s="6"/>
      <c r="HT1442" s="6"/>
      <c r="HU1442" s="6"/>
      <c r="HV1442" s="6"/>
      <c r="HW1442" s="6"/>
      <c r="HX1442" s="6"/>
      <c r="HY1442" s="6"/>
      <c r="HZ1442" s="6"/>
      <c r="IA1442" s="6"/>
      <c r="IB1442" s="6"/>
      <c r="IC1442" s="6"/>
      <c r="ID1442" s="6"/>
      <c r="IE1442" s="6"/>
      <c r="IF1442" s="6"/>
      <c r="IG1442" s="6"/>
      <c r="IH1442" s="6"/>
      <c r="II1442" s="6"/>
      <c r="IJ1442" s="6"/>
      <c r="IK1442" s="6"/>
      <c r="IL1442" s="6"/>
      <c r="IM1442" s="6"/>
      <c r="IN1442" s="6"/>
      <c r="IO1442" s="6"/>
      <c r="IP1442" s="6"/>
      <c r="IQ1442" s="6"/>
      <c r="IR1442" s="6"/>
      <c r="IS1442" s="6"/>
      <c r="IT1442" s="6"/>
      <c r="IU1442" s="6"/>
      <c r="IV1442" s="6"/>
      <c r="IW1442" s="6"/>
      <c r="IX1442" s="6"/>
      <c r="IY1442" s="6"/>
      <c r="IZ1442" s="6"/>
    </row>
    <row r="1443" spans="1:260" s="5" customFormat="1" x14ac:dyDescent="0.35">
      <c r="A1443" s="32">
        <v>1439</v>
      </c>
      <c r="B1443" s="33">
        <f>ESTUDIANTES!B1443</f>
        <v>0</v>
      </c>
      <c r="C1443" s="33">
        <f>ESTUDIANTES!C1443</f>
        <v>0</v>
      </c>
      <c r="D1443" s="99">
        <f>ESTUDIANTES!D1443</f>
        <v>0</v>
      </c>
      <c r="E1443" s="99"/>
      <c r="F1443" s="99"/>
      <c r="G1443" s="99"/>
      <c r="H1443" s="34">
        <f>ESTUDIANTES!E1443</f>
        <v>0</v>
      </c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  <c r="GG1443" s="6"/>
      <c r="GH1443" s="6"/>
      <c r="GI1443" s="6"/>
      <c r="GJ1443" s="6"/>
      <c r="GK1443" s="6"/>
      <c r="GL1443" s="6"/>
      <c r="GM1443" s="6"/>
      <c r="GN1443" s="6"/>
      <c r="GO1443" s="6"/>
      <c r="GP1443" s="6"/>
      <c r="GQ1443" s="6"/>
      <c r="GR1443" s="6"/>
      <c r="GS1443" s="6"/>
      <c r="GT1443" s="6"/>
      <c r="GU1443" s="6"/>
      <c r="GV1443" s="6"/>
      <c r="GW1443" s="6"/>
      <c r="GX1443" s="6"/>
      <c r="GY1443" s="6"/>
      <c r="GZ1443" s="6"/>
      <c r="HA1443" s="6"/>
      <c r="HB1443" s="6"/>
      <c r="HC1443" s="6"/>
      <c r="HD1443" s="6"/>
      <c r="HE1443" s="6"/>
      <c r="HF1443" s="6"/>
      <c r="HG1443" s="6"/>
      <c r="HH1443" s="6"/>
      <c r="HI1443" s="6"/>
      <c r="HJ1443" s="6"/>
      <c r="HK1443" s="6"/>
      <c r="HL1443" s="6"/>
      <c r="HM1443" s="6"/>
      <c r="HN1443" s="6"/>
      <c r="HO1443" s="6"/>
      <c r="HP1443" s="6"/>
      <c r="HQ1443" s="6"/>
      <c r="HR1443" s="6"/>
      <c r="HS1443" s="6"/>
      <c r="HT1443" s="6"/>
      <c r="HU1443" s="6"/>
      <c r="HV1443" s="6"/>
      <c r="HW1443" s="6"/>
      <c r="HX1443" s="6"/>
      <c r="HY1443" s="6"/>
      <c r="HZ1443" s="6"/>
      <c r="IA1443" s="6"/>
      <c r="IB1443" s="6"/>
      <c r="IC1443" s="6"/>
      <c r="ID1443" s="6"/>
      <c r="IE1443" s="6"/>
      <c r="IF1443" s="6"/>
      <c r="IG1443" s="6"/>
      <c r="IH1443" s="6"/>
      <c r="II1443" s="6"/>
      <c r="IJ1443" s="6"/>
      <c r="IK1443" s="6"/>
      <c r="IL1443" s="6"/>
      <c r="IM1443" s="6"/>
      <c r="IN1443" s="6"/>
      <c r="IO1443" s="6"/>
      <c r="IP1443" s="6"/>
      <c r="IQ1443" s="6"/>
      <c r="IR1443" s="6"/>
      <c r="IS1443" s="6"/>
      <c r="IT1443" s="6"/>
      <c r="IU1443" s="6"/>
      <c r="IV1443" s="6"/>
      <c r="IW1443" s="6"/>
      <c r="IX1443" s="6"/>
      <c r="IY1443" s="6"/>
      <c r="IZ1443" s="6"/>
    </row>
    <row r="1444" spans="1:260" s="5" customFormat="1" x14ac:dyDescent="0.35">
      <c r="A1444" s="32">
        <v>1440</v>
      </c>
      <c r="B1444" s="33">
        <f>ESTUDIANTES!B1444</f>
        <v>0</v>
      </c>
      <c r="C1444" s="33">
        <f>ESTUDIANTES!C1444</f>
        <v>0</v>
      </c>
      <c r="D1444" s="99">
        <f>ESTUDIANTES!D1444</f>
        <v>0</v>
      </c>
      <c r="E1444" s="99"/>
      <c r="F1444" s="99"/>
      <c r="G1444" s="99"/>
      <c r="H1444" s="34">
        <f>ESTUDIANTES!E1444</f>
        <v>0</v>
      </c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  <c r="GG1444" s="6"/>
      <c r="GH1444" s="6"/>
      <c r="GI1444" s="6"/>
      <c r="GJ1444" s="6"/>
      <c r="GK1444" s="6"/>
      <c r="GL1444" s="6"/>
      <c r="GM1444" s="6"/>
      <c r="GN1444" s="6"/>
      <c r="GO1444" s="6"/>
      <c r="GP1444" s="6"/>
      <c r="GQ1444" s="6"/>
      <c r="GR1444" s="6"/>
      <c r="GS1444" s="6"/>
      <c r="GT1444" s="6"/>
      <c r="GU1444" s="6"/>
      <c r="GV1444" s="6"/>
      <c r="GW1444" s="6"/>
      <c r="GX1444" s="6"/>
      <c r="GY1444" s="6"/>
      <c r="GZ1444" s="6"/>
      <c r="HA1444" s="6"/>
      <c r="HB1444" s="6"/>
      <c r="HC1444" s="6"/>
      <c r="HD1444" s="6"/>
      <c r="HE1444" s="6"/>
      <c r="HF1444" s="6"/>
      <c r="HG1444" s="6"/>
      <c r="HH1444" s="6"/>
      <c r="HI1444" s="6"/>
      <c r="HJ1444" s="6"/>
      <c r="HK1444" s="6"/>
      <c r="HL1444" s="6"/>
      <c r="HM1444" s="6"/>
      <c r="HN1444" s="6"/>
      <c r="HO1444" s="6"/>
      <c r="HP1444" s="6"/>
      <c r="HQ1444" s="6"/>
      <c r="HR1444" s="6"/>
      <c r="HS1444" s="6"/>
      <c r="HT1444" s="6"/>
      <c r="HU1444" s="6"/>
      <c r="HV1444" s="6"/>
      <c r="HW1444" s="6"/>
      <c r="HX1444" s="6"/>
      <c r="HY1444" s="6"/>
      <c r="HZ1444" s="6"/>
      <c r="IA1444" s="6"/>
      <c r="IB1444" s="6"/>
      <c r="IC1444" s="6"/>
      <c r="ID1444" s="6"/>
      <c r="IE1444" s="6"/>
      <c r="IF1444" s="6"/>
      <c r="IG1444" s="6"/>
      <c r="IH1444" s="6"/>
      <c r="II1444" s="6"/>
      <c r="IJ1444" s="6"/>
      <c r="IK1444" s="6"/>
      <c r="IL1444" s="6"/>
      <c r="IM1444" s="6"/>
      <c r="IN1444" s="6"/>
      <c r="IO1444" s="6"/>
      <c r="IP1444" s="6"/>
      <c r="IQ1444" s="6"/>
      <c r="IR1444" s="6"/>
      <c r="IS1444" s="6"/>
      <c r="IT1444" s="6"/>
      <c r="IU1444" s="6"/>
      <c r="IV1444" s="6"/>
      <c r="IW1444" s="6"/>
      <c r="IX1444" s="6"/>
      <c r="IY1444" s="6"/>
      <c r="IZ1444" s="6"/>
    </row>
    <row r="1445" spans="1:260" s="5" customFormat="1" x14ac:dyDescent="0.35">
      <c r="A1445" s="32">
        <v>1441</v>
      </c>
      <c r="B1445" s="33">
        <f>ESTUDIANTES!B1445</f>
        <v>0</v>
      </c>
      <c r="C1445" s="33">
        <f>ESTUDIANTES!C1445</f>
        <v>0</v>
      </c>
      <c r="D1445" s="99">
        <f>ESTUDIANTES!D1445</f>
        <v>0</v>
      </c>
      <c r="E1445" s="99"/>
      <c r="F1445" s="99"/>
      <c r="G1445" s="99"/>
      <c r="H1445" s="34">
        <f>ESTUDIANTES!E1445</f>
        <v>0</v>
      </c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  <c r="GG1445" s="6"/>
      <c r="GH1445" s="6"/>
      <c r="GI1445" s="6"/>
      <c r="GJ1445" s="6"/>
      <c r="GK1445" s="6"/>
      <c r="GL1445" s="6"/>
      <c r="GM1445" s="6"/>
      <c r="GN1445" s="6"/>
      <c r="GO1445" s="6"/>
      <c r="GP1445" s="6"/>
      <c r="GQ1445" s="6"/>
      <c r="GR1445" s="6"/>
      <c r="GS1445" s="6"/>
      <c r="GT1445" s="6"/>
      <c r="GU1445" s="6"/>
      <c r="GV1445" s="6"/>
      <c r="GW1445" s="6"/>
      <c r="GX1445" s="6"/>
      <c r="GY1445" s="6"/>
      <c r="GZ1445" s="6"/>
      <c r="HA1445" s="6"/>
      <c r="HB1445" s="6"/>
      <c r="HC1445" s="6"/>
      <c r="HD1445" s="6"/>
      <c r="HE1445" s="6"/>
      <c r="HF1445" s="6"/>
      <c r="HG1445" s="6"/>
      <c r="HH1445" s="6"/>
      <c r="HI1445" s="6"/>
      <c r="HJ1445" s="6"/>
      <c r="HK1445" s="6"/>
      <c r="HL1445" s="6"/>
      <c r="HM1445" s="6"/>
      <c r="HN1445" s="6"/>
      <c r="HO1445" s="6"/>
      <c r="HP1445" s="6"/>
      <c r="HQ1445" s="6"/>
      <c r="HR1445" s="6"/>
      <c r="HS1445" s="6"/>
      <c r="HT1445" s="6"/>
      <c r="HU1445" s="6"/>
      <c r="HV1445" s="6"/>
      <c r="HW1445" s="6"/>
      <c r="HX1445" s="6"/>
      <c r="HY1445" s="6"/>
      <c r="HZ1445" s="6"/>
      <c r="IA1445" s="6"/>
      <c r="IB1445" s="6"/>
      <c r="IC1445" s="6"/>
      <c r="ID1445" s="6"/>
      <c r="IE1445" s="6"/>
      <c r="IF1445" s="6"/>
      <c r="IG1445" s="6"/>
      <c r="IH1445" s="6"/>
      <c r="II1445" s="6"/>
      <c r="IJ1445" s="6"/>
      <c r="IK1445" s="6"/>
      <c r="IL1445" s="6"/>
      <c r="IM1445" s="6"/>
      <c r="IN1445" s="6"/>
      <c r="IO1445" s="6"/>
      <c r="IP1445" s="6"/>
      <c r="IQ1445" s="6"/>
      <c r="IR1445" s="6"/>
      <c r="IS1445" s="6"/>
      <c r="IT1445" s="6"/>
      <c r="IU1445" s="6"/>
      <c r="IV1445" s="6"/>
      <c r="IW1445" s="6"/>
      <c r="IX1445" s="6"/>
      <c r="IY1445" s="6"/>
      <c r="IZ1445" s="6"/>
    </row>
    <row r="1446" spans="1:260" s="5" customFormat="1" x14ac:dyDescent="0.35">
      <c r="A1446" s="32">
        <v>1442</v>
      </c>
      <c r="B1446" s="33">
        <f>ESTUDIANTES!B1446</f>
        <v>0</v>
      </c>
      <c r="C1446" s="33">
        <f>ESTUDIANTES!C1446</f>
        <v>0</v>
      </c>
      <c r="D1446" s="99">
        <f>ESTUDIANTES!D1446</f>
        <v>0</v>
      </c>
      <c r="E1446" s="99"/>
      <c r="F1446" s="99"/>
      <c r="G1446" s="99"/>
      <c r="H1446" s="34">
        <f>ESTUDIANTES!E1446</f>
        <v>0</v>
      </c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  <c r="GG1446" s="6"/>
      <c r="GH1446" s="6"/>
      <c r="GI1446" s="6"/>
      <c r="GJ1446" s="6"/>
      <c r="GK1446" s="6"/>
      <c r="GL1446" s="6"/>
      <c r="GM1446" s="6"/>
      <c r="GN1446" s="6"/>
      <c r="GO1446" s="6"/>
      <c r="GP1446" s="6"/>
      <c r="GQ1446" s="6"/>
      <c r="GR1446" s="6"/>
      <c r="GS1446" s="6"/>
      <c r="GT1446" s="6"/>
      <c r="GU1446" s="6"/>
      <c r="GV1446" s="6"/>
      <c r="GW1446" s="6"/>
      <c r="GX1446" s="6"/>
      <c r="GY1446" s="6"/>
      <c r="GZ1446" s="6"/>
      <c r="HA1446" s="6"/>
      <c r="HB1446" s="6"/>
      <c r="HC1446" s="6"/>
      <c r="HD1446" s="6"/>
      <c r="HE1446" s="6"/>
      <c r="HF1446" s="6"/>
      <c r="HG1446" s="6"/>
      <c r="HH1446" s="6"/>
      <c r="HI1446" s="6"/>
      <c r="HJ1446" s="6"/>
      <c r="HK1446" s="6"/>
      <c r="HL1446" s="6"/>
      <c r="HM1446" s="6"/>
      <c r="HN1446" s="6"/>
      <c r="HO1446" s="6"/>
      <c r="HP1446" s="6"/>
      <c r="HQ1446" s="6"/>
      <c r="HR1446" s="6"/>
      <c r="HS1446" s="6"/>
      <c r="HT1446" s="6"/>
      <c r="HU1446" s="6"/>
      <c r="HV1446" s="6"/>
      <c r="HW1446" s="6"/>
      <c r="HX1446" s="6"/>
      <c r="HY1446" s="6"/>
      <c r="HZ1446" s="6"/>
      <c r="IA1446" s="6"/>
      <c r="IB1446" s="6"/>
      <c r="IC1446" s="6"/>
      <c r="ID1446" s="6"/>
      <c r="IE1446" s="6"/>
      <c r="IF1446" s="6"/>
      <c r="IG1446" s="6"/>
      <c r="IH1446" s="6"/>
      <c r="II1446" s="6"/>
      <c r="IJ1446" s="6"/>
      <c r="IK1446" s="6"/>
      <c r="IL1446" s="6"/>
      <c r="IM1446" s="6"/>
      <c r="IN1446" s="6"/>
      <c r="IO1446" s="6"/>
      <c r="IP1446" s="6"/>
      <c r="IQ1446" s="6"/>
      <c r="IR1446" s="6"/>
      <c r="IS1446" s="6"/>
      <c r="IT1446" s="6"/>
      <c r="IU1446" s="6"/>
      <c r="IV1446" s="6"/>
      <c r="IW1446" s="6"/>
      <c r="IX1446" s="6"/>
      <c r="IY1446" s="6"/>
      <c r="IZ1446" s="6"/>
    </row>
    <row r="1447" spans="1:260" s="5" customFormat="1" x14ac:dyDescent="0.35">
      <c r="A1447" s="32">
        <v>1443</v>
      </c>
      <c r="B1447" s="33">
        <f>ESTUDIANTES!B1447</f>
        <v>0</v>
      </c>
      <c r="C1447" s="33">
        <f>ESTUDIANTES!C1447</f>
        <v>0</v>
      </c>
      <c r="D1447" s="99">
        <f>ESTUDIANTES!D1447</f>
        <v>0</v>
      </c>
      <c r="E1447" s="99"/>
      <c r="F1447" s="99"/>
      <c r="G1447" s="99"/>
      <c r="H1447" s="34">
        <f>ESTUDIANTES!E1447</f>
        <v>0</v>
      </c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  <c r="GP1447" s="6"/>
      <c r="GQ1447" s="6"/>
      <c r="GR1447" s="6"/>
      <c r="GS1447" s="6"/>
      <c r="GT1447" s="6"/>
      <c r="GU1447" s="6"/>
      <c r="GV1447" s="6"/>
      <c r="GW1447" s="6"/>
      <c r="GX1447" s="6"/>
      <c r="GY1447" s="6"/>
      <c r="GZ1447" s="6"/>
      <c r="HA1447" s="6"/>
      <c r="HB1447" s="6"/>
      <c r="HC1447" s="6"/>
      <c r="HD1447" s="6"/>
      <c r="HE1447" s="6"/>
      <c r="HF1447" s="6"/>
      <c r="HG1447" s="6"/>
      <c r="HH1447" s="6"/>
      <c r="HI1447" s="6"/>
      <c r="HJ1447" s="6"/>
      <c r="HK1447" s="6"/>
      <c r="HL1447" s="6"/>
      <c r="HM1447" s="6"/>
      <c r="HN1447" s="6"/>
      <c r="HO1447" s="6"/>
      <c r="HP1447" s="6"/>
      <c r="HQ1447" s="6"/>
      <c r="HR1447" s="6"/>
      <c r="HS1447" s="6"/>
      <c r="HT1447" s="6"/>
      <c r="HU1447" s="6"/>
      <c r="HV1447" s="6"/>
      <c r="HW1447" s="6"/>
      <c r="HX1447" s="6"/>
      <c r="HY1447" s="6"/>
      <c r="HZ1447" s="6"/>
      <c r="IA1447" s="6"/>
      <c r="IB1447" s="6"/>
      <c r="IC1447" s="6"/>
      <c r="ID1447" s="6"/>
      <c r="IE1447" s="6"/>
      <c r="IF1447" s="6"/>
      <c r="IG1447" s="6"/>
      <c r="IH1447" s="6"/>
      <c r="II1447" s="6"/>
      <c r="IJ1447" s="6"/>
      <c r="IK1447" s="6"/>
      <c r="IL1447" s="6"/>
      <c r="IM1447" s="6"/>
      <c r="IN1447" s="6"/>
      <c r="IO1447" s="6"/>
      <c r="IP1447" s="6"/>
      <c r="IQ1447" s="6"/>
      <c r="IR1447" s="6"/>
      <c r="IS1447" s="6"/>
      <c r="IT1447" s="6"/>
      <c r="IU1447" s="6"/>
      <c r="IV1447" s="6"/>
      <c r="IW1447" s="6"/>
      <c r="IX1447" s="6"/>
      <c r="IY1447" s="6"/>
      <c r="IZ1447" s="6"/>
    </row>
    <row r="1448" spans="1:260" s="5" customFormat="1" x14ac:dyDescent="0.35">
      <c r="A1448" s="32">
        <v>1444</v>
      </c>
      <c r="B1448" s="33">
        <f>ESTUDIANTES!B1448</f>
        <v>0</v>
      </c>
      <c r="C1448" s="33">
        <f>ESTUDIANTES!C1448</f>
        <v>0</v>
      </c>
      <c r="D1448" s="99">
        <f>ESTUDIANTES!D1448</f>
        <v>0</v>
      </c>
      <c r="E1448" s="99"/>
      <c r="F1448" s="99"/>
      <c r="G1448" s="99"/>
      <c r="H1448" s="34">
        <f>ESTUDIANTES!E1448</f>
        <v>0</v>
      </c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  <c r="GG1448" s="6"/>
      <c r="GH1448" s="6"/>
      <c r="GI1448" s="6"/>
      <c r="GJ1448" s="6"/>
      <c r="GK1448" s="6"/>
      <c r="GL1448" s="6"/>
      <c r="GM1448" s="6"/>
      <c r="GN1448" s="6"/>
      <c r="GO1448" s="6"/>
      <c r="GP1448" s="6"/>
      <c r="GQ1448" s="6"/>
      <c r="GR1448" s="6"/>
      <c r="GS1448" s="6"/>
      <c r="GT1448" s="6"/>
      <c r="GU1448" s="6"/>
      <c r="GV1448" s="6"/>
      <c r="GW1448" s="6"/>
      <c r="GX1448" s="6"/>
      <c r="GY1448" s="6"/>
      <c r="GZ1448" s="6"/>
      <c r="HA1448" s="6"/>
      <c r="HB1448" s="6"/>
      <c r="HC1448" s="6"/>
      <c r="HD1448" s="6"/>
      <c r="HE1448" s="6"/>
      <c r="HF1448" s="6"/>
      <c r="HG1448" s="6"/>
      <c r="HH1448" s="6"/>
      <c r="HI1448" s="6"/>
      <c r="HJ1448" s="6"/>
      <c r="HK1448" s="6"/>
      <c r="HL1448" s="6"/>
      <c r="HM1448" s="6"/>
      <c r="HN1448" s="6"/>
      <c r="HO1448" s="6"/>
      <c r="HP1448" s="6"/>
      <c r="HQ1448" s="6"/>
      <c r="HR1448" s="6"/>
      <c r="HS1448" s="6"/>
      <c r="HT1448" s="6"/>
      <c r="HU1448" s="6"/>
      <c r="HV1448" s="6"/>
      <c r="HW1448" s="6"/>
      <c r="HX1448" s="6"/>
      <c r="HY1448" s="6"/>
      <c r="HZ1448" s="6"/>
      <c r="IA1448" s="6"/>
      <c r="IB1448" s="6"/>
      <c r="IC1448" s="6"/>
      <c r="ID1448" s="6"/>
      <c r="IE1448" s="6"/>
      <c r="IF1448" s="6"/>
      <c r="IG1448" s="6"/>
      <c r="IH1448" s="6"/>
      <c r="II1448" s="6"/>
      <c r="IJ1448" s="6"/>
      <c r="IK1448" s="6"/>
      <c r="IL1448" s="6"/>
      <c r="IM1448" s="6"/>
      <c r="IN1448" s="6"/>
      <c r="IO1448" s="6"/>
      <c r="IP1448" s="6"/>
      <c r="IQ1448" s="6"/>
      <c r="IR1448" s="6"/>
      <c r="IS1448" s="6"/>
      <c r="IT1448" s="6"/>
      <c r="IU1448" s="6"/>
      <c r="IV1448" s="6"/>
      <c r="IW1448" s="6"/>
      <c r="IX1448" s="6"/>
      <c r="IY1448" s="6"/>
      <c r="IZ1448" s="6"/>
    </row>
    <row r="1449" spans="1:260" s="5" customFormat="1" x14ac:dyDescent="0.35">
      <c r="A1449" s="32">
        <v>1445</v>
      </c>
      <c r="B1449" s="33">
        <f>ESTUDIANTES!B1449</f>
        <v>0</v>
      </c>
      <c r="C1449" s="33">
        <f>ESTUDIANTES!C1449</f>
        <v>0</v>
      </c>
      <c r="D1449" s="99">
        <f>ESTUDIANTES!D1449</f>
        <v>0</v>
      </c>
      <c r="E1449" s="99"/>
      <c r="F1449" s="99"/>
      <c r="G1449" s="99"/>
      <c r="H1449" s="34">
        <f>ESTUDIANTES!E1449</f>
        <v>0</v>
      </c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  <c r="GG1449" s="6"/>
      <c r="GH1449" s="6"/>
      <c r="GI1449" s="6"/>
      <c r="GJ1449" s="6"/>
      <c r="GK1449" s="6"/>
      <c r="GL1449" s="6"/>
      <c r="GM1449" s="6"/>
      <c r="GN1449" s="6"/>
      <c r="GO1449" s="6"/>
      <c r="GP1449" s="6"/>
      <c r="GQ1449" s="6"/>
      <c r="GR1449" s="6"/>
      <c r="GS1449" s="6"/>
      <c r="GT1449" s="6"/>
      <c r="GU1449" s="6"/>
      <c r="GV1449" s="6"/>
      <c r="GW1449" s="6"/>
      <c r="GX1449" s="6"/>
      <c r="GY1449" s="6"/>
      <c r="GZ1449" s="6"/>
      <c r="HA1449" s="6"/>
      <c r="HB1449" s="6"/>
      <c r="HC1449" s="6"/>
      <c r="HD1449" s="6"/>
      <c r="HE1449" s="6"/>
      <c r="HF1449" s="6"/>
      <c r="HG1449" s="6"/>
      <c r="HH1449" s="6"/>
      <c r="HI1449" s="6"/>
      <c r="HJ1449" s="6"/>
      <c r="HK1449" s="6"/>
      <c r="HL1449" s="6"/>
      <c r="HM1449" s="6"/>
      <c r="HN1449" s="6"/>
      <c r="HO1449" s="6"/>
      <c r="HP1449" s="6"/>
      <c r="HQ1449" s="6"/>
      <c r="HR1449" s="6"/>
      <c r="HS1449" s="6"/>
      <c r="HT1449" s="6"/>
      <c r="HU1449" s="6"/>
      <c r="HV1449" s="6"/>
      <c r="HW1449" s="6"/>
      <c r="HX1449" s="6"/>
      <c r="HY1449" s="6"/>
      <c r="HZ1449" s="6"/>
      <c r="IA1449" s="6"/>
      <c r="IB1449" s="6"/>
      <c r="IC1449" s="6"/>
      <c r="ID1449" s="6"/>
      <c r="IE1449" s="6"/>
      <c r="IF1449" s="6"/>
      <c r="IG1449" s="6"/>
      <c r="IH1449" s="6"/>
      <c r="II1449" s="6"/>
      <c r="IJ1449" s="6"/>
      <c r="IK1449" s="6"/>
      <c r="IL1449" s="6"/>
      <c r="IM1449" s="6"/>
      <c r="IN1449" s="6"/>
      <c r="IO1449" s="6"/>
      <c r="IP1449" s="6"/>
      <c r="IQ1449" s="6"/>
      <c r="IR1449" s="6"/>
      <c r="IS1449" s="6"/>
      <c r="IT1449" s="6"/>
      <c r="IU1449" s="6"/>
      <c r="IV1449" s="6"/>
      <c r="IW1449" s="6"/>
      <c r="IX1449" s="6"/>
      <c r="IY1449" s="6"/>
      <c r="IZ1449" s="6"/>
    </row>
    <row r="1450" spans="1:260" s="5" customFormat="1" x14ac:dyDescent="0.35">
      <c r="A1450" s="32">
        <v>1446</v>
      </c>
      <c r="B1450" s="33">
        <f>ESTUDIANTES!B1450</f>
        <v>0</v>
      </c>
      <c r="C1450" s="33">
        <f>ESTUDIANTES!C1450</f>
        <v>0</v>
      </c>
      <c r="D1450" s="99">
        <f>ESTUDIANTES!D1450</f>
        <v>0</v>
      </c>
      <c r="E1450" s="99"/>
      <c r="F1450" s="99"/>
      <c r="G1450" s="99"/>
      <c r="H1450" s="34">
        <f>ESTUDIANTES!E1450</f>
        <v>0</v>
      </c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  <c r="GG1450" s="6"/>
      <c r="GH1450" s="6"/>
      <c r="GI1450" s="6"/>
      <c r="GJ1450" s="6"/>
      <c r="GK1450" s="6"/>
      <c r="GL1450" s="6"/>
      <c r="GM1450" s="6"/>
      <c r="GN1450" s="6"/>
      <c r="GO1450" s="6"/>
      <c r="GP1450" s="6"/>
      <c r="GQ1450" s="6"/>
      <c r="GR1450" s="6"/>
      <c r="GS1450" s="6"/>
      <c r="GT1450" s="6"/>
      <c r="GU1450" s="6"/>
      <c r="GV1450" s="6"/>
      <c r="GW1450" s="6"/>
      <c r="GX1450" s="6"/>
      <c r="GY1450" s="6"/>
      <c r="GZ1450" s="6"/>
      <c r="HA1450" s="6"/>
      <c r="HB1450" s="6"/>
      <c r="HC1450" s="6"/>
      <c r="HD1450" s="6"/>
      <c r="HE1450" s="6"/>
      <c r="HF1450" s="6"/>
      <c r="HG1450" s="6"/>
      <c r="HH1450" s="6"/>
      <c r="HI1450" s="6"/>
      <c r="HJ1450" s="6"/>
      <c r="HK1450" s="6"/>
      <c r="HL1450" s="6"/>
      <c r="HM1450" s="6"/>
      <c r="HN1450" s="6"/>
      <c r="HO1450" s="6"/>
      <c r="HP1450" s="6"/>
      <c r="HQ1450" s="6"/>
      <c r="HR1450" s="6"/>
      <c r="HS1450" s="6"/>
      <c r="HT1450" s="6"/>
      <c r="HU1450" s="6"/>
      <c r="HV1450" s="6"/>
      <c r="HW1450" s="6"/>
      <c r="HX1450" s="6"/>
      <c r="HY1450" s="6"/>
      <c r="HZ1450" s="6"/>
      <c r="IA1450" s="6"/>
      <c r="IB1450" s="6"/>
      <c r="IC1450" s="6"/>
      <c r="ID1450" s="6"/>
      <c r="IE1450" s="6"/>
      <c r="IF1450" s="6"/>
      <c r="IG1450" s="6"/>
      <c r="IH1450" s="6"/>
      <c r="II1450" s="6"/>
      <c r="IJ1450" s="6"/>
      <c r="IK1450" s="6"/>
      <c r="IL1450" s="6"/>
      <c r="IM1450" s="6"/>
      <c r="IN1450" s="6"/>
      <c r="IO1450" s="6"/>
      <c r="IP1450" s="6"/>
      <c r="IQ1450" s="6"/>
      <c r="IR1450" s="6"/>
      <c r="IS1450" s="6"/>
      <c r="IT1450" s="6"/>
      <c r="IU1450" s="6"/>
      <c r="IV1450" s="6"/>
      <c r="IW1450" s="6"/>
      <c r="IX1450" s="6"/>
      <c r="IY1450" s="6"/>
      <c r="IZ1450" s="6"/>
    </row>
    <row r="1451" spans="1:260" s="5" customFormat="1" x14ac:dyDescent="0.35">
      <c r="A1451" s="32">
        <v>1447</v>
      </c>
      <c r="B1451" s="33">
        <f>ESTUDIANTES!B1451</f>
        <v>0</v>
      </c>
      <c r="C1451" s="33">
        <f>ESTUDIANTES!C1451</f>
        <v>0</v>
      </c>
      <c r="D1451" s="99">
        <f>ESTUDIANTES!D1451</f>
        <v>0</v>
      </c>
      <c r="E1451" s="99"/>
      <c r="F1451" s="99"/>
      <c r="G1451" s="99"/>
      <c r="H1451" s="34">
        <f>ESTUDIANTES!E1451</f>
        <v>0</v>
      </c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  <c r="GG1451" s="6"/>
      <c r="GH1451" s="6"/>
      <c r="GI1451" s="6"/>
      <c r="GJ1451" s="6"/>
      <c r="GK1451" s="6"/>
      <c r="GL1451" s="6"/>
      <c r="GM1451" s="6"/>
      <c r="GN1451" s="6"/>
      <c r="GO1451" s="6"/>
      <c r="GP1451" s="6"/>
      <c r="GQ1451" s="6"/>
      <c r="GR1451" s="6"/>
      <c r="GS1451" s="6"/>
      <c r="GT1451" s="6"/>
      <c r="GU1451" s="6"/>
      <c r="GV1451" s="6"/>
      <c r="GW1451" s="6"/>
      <c r="GX1451" s="6"/>
      <c r="GY1451" s="6"/>
      <c r="GZ1451" s="6"/>
      <c r="HA1451" s="6"/>
      <c r="HB1451" s="6"/>
      <c r="HC1451" s="6"/>
      <c r="HD1451" s="6"/>
      <c r="HE1451" s="6"/>
      <c r="HF1451" s="6"/>
      <c r="HG1451" s="6"/>
      <c r="HH1451" s="6"/>
      <c r="HI1451" s="6"/>
      <c r="HJ1451" s="6"/>
      <c r="HK1451" s="6"/>
      <c r="HL1451" s="6"/>
      <c r="HM1451" s="6"/>
      <c r="HN1451" s="6"/>
      <c r="HO1451" s="6"/>
      <c r="HP1451" s="6"/>
      <c r="HQ1451" s="6"/>
      <c r="HR1451" s="6"/>
      <c r="HS1451" s="6"/>
      <c r="HT1451" s="6"/>
      <c r="HU1451" s="6"/>
      <c r="HV1451" s="6"/>
      <c r="HW1451" s="6"/>
      <c r="HX1451" s="6"/>
      <c r="HY1451" s="6"/>
      <c r="HZ1451" s="6"/>
      <c r="IA1451" s="6"/>
      <c r="IB1451" s="6"/>
      <c r="IC1451" s="6"/>
      <c r="ID1451" s="6"/>
      <c r="IE1451" s="6"/>
      <c r="IF1451" s="6"/>
      <c r="IG1451" s="6"/>
      <c r="IH1451" s="6"/>
      <c r="II1451" s="6"/>
      <c r="IJ1451" s="6"/>
      <c r="IK1451" s="6"/>
      <c r="IL1451" s="6"/>
      <c r="IM1451" s="6"/>
      <c r="IN1451" s="6"/>
      <c r="IO1451" s="6"/>
      <c r="IP1451" s="6"/>
      <c r="IQ1451" s="6"/>
      <c r="IR1451" s="6"/>
      <c r="IS1451" s="6"/>
      <c r="IT1451" s="6"/>
      <c r="IU1451" s="6"/>
      <c r="IV1451" s="6"/>
      <c r="IW1451" s="6"/>
      <c r="IX1451" s="6"/>
      <c r="IY1451" s="6"/>
      <c r="IZ1451" s="6"/>
    </row>
    <row r="1452" spans="1:260" s="5" customFormat="1" x14ac:dyDescent="0.35">
      <c r="A1452" s="32">
        <v>1448</v>
      </c>
      <c r="B1452" s="33">
        <f>ESTUDIANTES!B1452</f>
        <v>0</v>
      </c>
      <c r="C1452" s="33">
        <f>ESTUDIANTES!C1452</f>
        <v>0</v>
      </c>
      <c r="D1452" s="99">
        <f>ESTUDIANTES!D1452</f>
        <v>0</v>
      </c>
      <c r="E1452" s="99"/>
      <c r="F1452" s="99"/>
      <c r="G1452" s="99"/>
      <c r="H1452" s="34">
        <f>ESTUDIANTES!E1452</f>
        <v>0</v>
      </c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  <c r="GG1452" s="6"/>
      <c r="GH1452" s="6"/>
      <c r="GI1452" s="6"/>
      <c r="GJ1452" s="6"/>
      <c r="GK1452" s="6"/>
      <c r="GL1452" s="6"/>
      <c r="GM1452" s="6"/>
      <c r="GN1452" s="6"/>
      <c r="GO1452" s="6"/>
      <c r="GP1452" s="6"/>
      <c r="GQ1452" s="6"/>
      <c r="GR1452" s="6"/>
      <c r="GS1452" s="6"/>
      <c r="GT1452" s="6"/>
      <c r="GU1452" s="6"/>
      <c r="GV1452" s="6"/>
      <c r="GW1452" s="6"/>
      <c r="GX1452" s="6"/>
      <c r="GY1452" s="6"/>
      <c r="GZ1452" s="6"/>
      <c r="HA1452" s="6"/>
      <c r="HB1452" s="6"/>
      <c r="HC1452" s="6"/>
      <c r="HD1452" s="6"/>
      <c r="HE1452" s="6"/>
      <c r="HF1452" s="6"/>
      <c r="HG1452" s="6"/>
      <c r="HH1452" s="6"/>
      <c r="HI1452" s="6"/>
      <c r="HJ1452" s="6"/>
      <c r="HK1452" s="6"/>
      <c r="HL1452" s="6"/>
      <c r="HM1452" s="6"/>
      <c r="HN1452" s="6"/>
      <c r="HO1452" s="6"/>
      <c r="HP1452" s="6"/>
      <c r="HQ1452" s="6"/>
      <c r="HR1452" s="6"/>
      <c r="HS1452" s="6"/>
      <c r="HT1452" s="6"/>
      <c r="HU1452" s="6"/>
      <c r="HV1452" s="6"/>
      <c r="HW1452" s="6"/>
      <c r="HX1452" s="6"/>
      <c r="HY1452" s="6"/>
      <c r="HZ1452" s="6"/>
      <c r="IA1452" s="6"/>
      <c r="IB1452" s="6"/>
      <c r="IC1452" s="6"/>
      <c r="ID1452" s="6"/>
      <c r="IE1452" s="6"/>
      <c r="IF1452" s="6"/>
      <c r="IG1452" s="6"/>
      <c r="IH1452" s="6"/>
      <c r="II1452" s="6"/>
      <c r="IJ1452" s="6"/>
      <c r="IK1452" s="6"/>
      <c r="IL1452" s="6"/>
      <c r="IM1452" s="6"/>
      <c r="IN1452" s="6"/>
      <c r="IO1452" s="6"/>
      <c r="IP1452" s="6"/>
      <c r="IQ1452" s="6"/>
      <c r="IR1452" s="6"/>
      <c r="IS1452" s="6"/>
      <c r="IT1452" s="6"/>
      <c r="IU1452" s="6"/>
      <c r="IV1452" s="6"/>
      <c r="IW1452" s="6"/>
      <c r="IX1452" s="6"/>
      <c r="IY1452" s="6"/>
      <c r="IZ1452" s="6"/>
    </row>
    <row r="1453" spans="1:260" s="5" customFormat="1" x14ac:dyDescent="0.35">
      <c r="A1453" s="32">
        <v>1449</v>
      </c>
      <c r="B1453" s="33">
        <f>ESTUDIANTES!B1453</f>
        <v>0</v>
      </c>
      <c r="C1453" s="33">
        <f>ESTUDIANTES!C1453</f>
        <v>0</v>
      </c>
      <c r="D1453" s="99">
        <f>ESTUDIANTES!D1453</f>
        <v>0</v>
      </c>
      <c r="E1453" s="99"/>
      <c r="F1453" s="99"/>
      <c r="G1453" s="99"/>
      <c r="H1453" s="34">
        <f>ESTUDIANTES!E1453</f>
        <v>0</v>
      </c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  <c r="GP1453" s="6"/>
      <c r="GQ1453" s="6"/>
      <c r="GR1453" s="6"/>
      <c r="GS1453" s="6"/>
      <c r="GT1453" s="6"/>
      <c r="GU1453" s="6"/>
      <c r="GV1453" s="6"/>
      <c r="GW1453" s="6"/>
      <c r="GX1453" s="6"/>
      <c r="GY1453" s="6"/>
      <c r="GZ1453" s="6"/>
      <c r="HA1453" s="6"/>
      <c r="HB1453" s="6"/>
      <c r="HC1453" s="6"/>
      <c r="HD1453" s="6"/>
      <c r="HE1453" s="6"/>
      <c r="HF1453" s="6"/>
      <c r="HG1453" s="6"/>
      <c r="HH1453" s="6"/>
      <c r="HI1453" s="6"/>
      <c r="HJ1453" s="6"/>
      <c r="HK1453" s="6"/>
      <c r="HL1453" s="6"/>
      <c r="HM1453" s="6"/>
      <c r="HN1453" s="6"/>
      <c r="HO1453" s="6"/>
      <c r="HP1453" s="6"/>
      <c r="HQ1453" s="6"/>
      <c r="HR1453" s="6"/>
      <c r="HS1453" s="6"/>
      <c r="HT1453" s="6"/>
      <c r="HU1453" s="6"/>
      <c r="HV1453" s="6"/>
      <c r="HW1453" s="6"/>
      <c r="HX1453" s="6"/>
      <c r="HY1453" s="6"/>
      <c r="HZ1453" s="6"/>
      <c r="IA1453" s="6"/>
      <c r="IB1453" s="6"/>
      <c r="IC1453" s="6"/>
      <c r="ID1453" s="6"/>
      <c r="IE1453" s="6"/>
      <c r="IF1453" s="6"/>
      <c r="IG1453" s="6"/>
      <c r="IH1453" s="6"/>
      <c r="II1453" s="6"/>
      <c r="IJ1453" s="6"/>
      <c r="IK1453" s="6"/>
      <c r="IL1453" s="6"/>
      <c r="IM1453" s="6"/>
      <c r="IN1453" s="6"/>
      <c r="IO1453" s="6"/>
      <c r="IP1453" s="6"/>
      <c r="IQ1453" s="6"/>
      <c r="IR1453" s="6"/>
      <c r="IS1453" s="6"/>
      <c r="IT1453" s="6"/>
      <c r="IU1453" s="6"/>
      <c r="IV1453" s="6"/>
      <c r="IW1453" s="6"/>
      <c r="IX1453" s="6"/>
      <c r="IY1453" s="6"/>
      <c r="IZ1453" s="6"/>
    </row>
    <row r="1454" spans="1:260" s="5" customFormat="1" x14ac:dyDescent="0.35">
      <c r="A1454" s="32">
        <v>1450</v>
      </c>
      <c r="B1454" s="33">
        <f>ESTUDIANTES!B1454</f>
        <v>0</v>
      </c>
      <c r="C1454" s="33">
        <f>ESTUDIANTES!C1454</f>
        <v>0</v>
      </c>
      <c r="D1454" s="99">
        <f>ESTUDIANTES!D1454</f>
        <v>0</v>
      </c>
      <c r="E1454" s="99"/>
      <c r="F1454" s="99"/>
      <c r="G1454" s="99"/>
      <c r="H1454" s="34">
        <f>ESTUDIANTES!E1454</f>
        <v>0</v>
      </c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  <c r="GG1454" s="6"/>
      <c r="GH1454" s="6"/>
      <c r="GI1454" s="6"/>
      <c r="GJ1454" s="6"/>
      <c r="GK1454" s="6"/>
      <c r="GL1454" s="6"/>
      <c r="GM1454" s="6"/>
      <c r="GN1454" s="6"/>
      <c r="GO1454" s="6"/>
      <c r="GP1454" s="6"/>
      <c r="GQ1454" s="6"/>
      <c r="GR1454" s="6"/>
      <c r="GS1454" s="6"/>
      <c r="GT1454" s="6"/>
      <c r="GU1454" s="6"/>
      <c r="GV1454" s="6"/>
      <c r="GW1454" s="6"/>
      <c r="GX1454" s="6"/>
      <c r="GY1454" s="6"/>
      <c r="GZ1454" s="6"/>
      <c r="HA1454" s="6"/>
      <c r="HB1454" s="6"/>
      <c r="HC1454" s="6"/>
      <c r="HD1454" s="6"/>
      <c r="HE1454" s="6"/>
      <c r="HF1454" s="6"/>
      <c r="HG1454" s="6"/>
      <c r="HH1454" s="6"/>
      <c r="HI1454" s="6"/>
      <c r="HJ1454" s="6"/>
      <c r="HK1454" s="6"/>
      <c r="HL1454" s="6"/>
      <c r="HM1454" s="6"/>
      <c r="HN1454" s="6"/>
      <c r="HO1454" s="6"/>
      <c r="HP1454" s="6"/>
      <c r="HQ1454" s="6"/>
      <c r="HR1454" s="6"/>
      <c r="HS1454" s="6"/>
      <c r="HT1454" s="6"/>
      <c r="HU1454" s="6"/>
      <c r="HV1454" s="6"/>
      <c r="HW1454" s="6"/>
      <c r="HX1454" s="6"/>
      <c r="HY1454" s="6"/>
      <c r="HZ1454" s="6"/>
      <c r="IA1454" s="6"/>
      <c r="IB1454" s="6"/>
      <c r="IC1454" s="6"/>
      <c r="ID1454" s="6"/>
      <c r="IE1454" s="6"/>
      <c r="IF1454" s="6"/>
      <c r="IG1454" s="6"/>
      <c r="IH1454" s="6"/>
      <c r="II1454" s="6"/>
      <c r="IJ1454" s="6"/>
      <c r="IK1454" s="6"/>
      <c r="IL1454" s="6"/>
      <c r="IM1454" s="6"/>
      <c r="IN1454" s="6"/>
      <c r="IO1454" s="6"/>
      <c r="IP1454" s="6"/>
      <c r="IQ1454" s="6"/>
      <c r="IR1454" s="6"/>
      <c r="IS1454" s="6"/>
      <c r="IT1454" s="6"/>
      <c r="IU1454" s="6"/>
      <c r="IV1454" s="6"/>
      <c r="IW1454" s="6"/>
      <c r="IX1454" s="6"/>
      <c r="IY1454" s="6"/>
      <c r="IZ1454" s="6"/>
    </row>
    <row r="1455" spans="1:260" s="5" customFormat="1" x14ac:dyDescent="0.35">
      <c r="A1455" s="32">
        <v>1451</v>
      </c>
      <c r="B1455" s="33">
        <f>ESTUDIANTES!B1455</f>
        <v>0</v>
      </c>
      <c r="C1455" s="33">
        <f>ESTUDIANTES!C1455</f>
        <v>0</v>
      </c>
      <c r="D1455" s="99">
        <f>ESTUDIANTES!D1455</f>
        <v>0</v>
      </c>
      <c r="E1455" s="99"/>
      <c r="F1455" s="99"/>
      <c r="G1455" s="99"/>
      <c r="H1455" s="34">
        <f>ESTUDIANTES!E1455</f>
        <v>0</v>
      </c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  <c r="GP1455" s="6"/>
      <c r="GQ1455" s="6"/>
      <c r="GR1455" s="6"/>
      <c r="GS1455" s="6"/>
      <c r="GT1455" s="6"/>
      <c r="GU1455" s="6"/>
      <c r="GV1455" s="6"/>
      <c r="GW1455" s="6"/>
      <c r="GX1455" s="6"/>
      <c r="GY1455" s="6"/>
      <c r="GZ1455" s="6"/>
      <c r="HA1455" s="6"/>
      <c r="HB1455" s="6"/>
      <c r="HC1455" s="6"/>
      <c r="HD1455" s="6"/>
      <c r="HE1455" s="6"/>
      <c r="HF1455" s="6"/>
      <c r="HG1455" s="6"/>
      <c r="HH1455" s="6"/>
      <c r="HI1455" s="6"/>
      <c r="HJ1455" s="6"/>
      <c r="HK1455" s="6"/>
      <c r="HL1455" s="6"/>
      <c r="HM1455" s="6"/>
      <c r="HN1455" s="6"/>
      <c r="HO1455" s="6"/>
      <c r="HP1455" s="6"/>
      <c r="HQ1455" s="6"/>
      <c r="HR1455" s="6"/>
      <c r="HS1455" s="6"/>
      <c r="HT1455" s="6"/>
      <c r="HU1455" s="6"/>
      <c r="HV1455" s="6"/>
      <c r="HW1455" s="6"/>
      <c r="HX1455" s="6"/>
      <c r="HY1455" s="6"/>
      <c r="HZ1455" s="6"/>
      <c r="IA1455" s="6"/>
      <c r="IB1455" s="6"/>
      <c r="IC1455" s="6"/>
      <c r="ID1455" s="6"/>
      <c r="IE1455" s="6"/>
      <c r="IF1455" s="6"/>
      <c r="IG1455" s="6"/>
      <c r="IH1455" s="6"/>
      <c r="II1455" s="6"/>
      <c r="IJ1455" s="6"/>
      <c r="IK1455" s="6"/>
      <c r="IL1455" s="6"/>
      <c r="IM1455" s="6"/>
      <c r="IN1455" s="6"/>
      <c r="IO1455" s="6"/>
      <c r="IP1455" s="6"/>
      <c r="IQ1455" s="6"/>
      <c r="IR1455" s="6"/>
      <c r="IS1455" s="6"/>
      <c r="IT1455" s="6"/>
      <c r="IU1455" s="6"/>
      <c r="IV1455" s="6"/>
      <c r="IW1455" s="6"/>
      <c r="IX1455" s="6"/>
      <c r="IY1455" s="6"/>
      <c r="IZ1455" s="6"/>
    </row>
    <row r="1456" spans="1:260" s="5" customFormat="1" x14ac:dyDescent="0.35">
      <c r="A1456" s="32">
        <v>1452</v>
      </c>
      <c r="B1456" s="33">
        <f>ESTUDIANTES!B1456</f>
        <v>0</v>
      </c>
      <c r="C1456" s="33">
        <f>ESTUDIANTES!C1456</f>
        <v>0</v>
      </c>
      <c r="D1456" s="99">
        <f>ESTUDIANTES!D1456</f>
        <v>0</v>
      </c>
      <c r="E1456" s="99"/>
      <c r="F1456" s="99"/>
      <c r="G1456" s="99"/>
      <c r="H1456" s="34">
        <f>ESTUDIANTES!E1456</f>
        <v>0</v>
      </c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  <c r="GG1456" s="6"/>
      <c r="GH1456" s="6"/>
      <c r="GI1456" s="6"/>
      <c r="GJ1456" s="6"/>
      <c r="GK1456" s="6"/>
      <c r="GL1456" s="6"/>
      <c r="GM1456" s="6"/>
      <c r="GN1456" s="6"/>
      <c r="GO1456" s="6"/>
      <c r="GP1456" s="6"/>
      <c r="GQ1456" s="6"/>
      <c r="GR1456" s="6"/>
      <c r="GS1456" s="6"/>
      <c r="GT1456" s="6"/>
      <c r="GU1456" s="6"/>
      <c r="GV1456" s="6"/>
      <c r="GW1456" s="6"/>
      <c r="GX1456" s="6"/>
      <c r="GY1456" s="6"/>
      <c r="GZ1456" s="6"/>
      <c r="HA1456" s="6"/>
      <c r="HB1456" s="6"/>
      <c r="HC1456" s="6"/>
      <c r="HD1456" s="6"/>
      <c r="HE1456" s="6"/>
      <c r="HF1456" s="6"/>
      <c r="HG1456" s="6"/>
      <c r="HH1456" s="6"/>
      <c r="HI1456" s="6"/>
      <c r="HJ1456" s="6"/>
      <c r="HK1456" s="6"/>
      <c r="HL1456" s="6"/>
      <c r="HM1456" s="6"/>
      <c r="HN1456" s="6"/>
      <c r="HO1456" s="6"/>
      <c r="HP1456" s="6"/>
      <c r="HQ1456" s="6"/>
      <c r="HR1456" s="6"/>
      <c r="HS1456" s="6"/>
      <c r="HT1456" s="6"/>
      <c r="HU1456" s="6"/>
      <c r="HV1456" s="6"/>
      <c r="HW1456" s="6"/>
      <c r="HX1456" s="6"/>
      <c r="HY1456" s="6"/>
      <c r="HZ1456" s="6"/>
      <c r="IA1456" s="6"/>
      <c r="IB1456" s="6"/>
      <c r="IC1456" s="6"/>
      <c r="ID1456" s="6"/>
      <c r="IE1456" s="6"/>
      <c r="IF1456" s="6"/>
      <c r="IG1456" s="6"/>
      <c r="IH1456" s="6"/>
      <c r="II1456" s="6"/>
      <c r="IJ1456" s="6"/>
      <c r="IK1456" s="6"/>
      <c r="IL1456" s="6"/>
      <c r="IM1456" s="6"/>
      <c r="IN1456" s="6"/>
      <c r="IO1456" s="6"/>
      <c r="IP1456" s="6"/>
      <c r="IQ1456" s="6"/>
      <c r="IR1456" s="6"/>
      <c r="IS1456" s="6"/>
      <c r="IT1456" s="6"/>
      <c r="IU1456" s="6"/>
      <c r="IV1456" s="6"/>
      <c r="IW1456" s="6"/>
      <c r="IX1456" s="6"/>
      <c r="IY1456" s="6"/>
      <c r="IZ1456" s="6"/>
    </row>
    <row r="1457" spans="1:260" s="5" customFormat="1" x14ac:dyDescent="0.35">
      <c r="A1457" s="32">
        <v>1453</v>
      </c>
      <c r="B1457" s="33">
        <f>ESTUDIANTES!B1457</f>
        <v>0</v>
      </c>
      <c r="C1457" s="33">
        <f>ESTUDIANTES!C1457</f>
        <v>0</v>
      </c>
      <c r="D1457" s="99">
        <f>ESTUDIANTES!D1457</f>
        <v>0</v>
      </c>
      <c r="E1457" s="99"/>
      <c r="F1457" s="99"/>
      <c r="G1457" s="99"/>
      <c r="H1457" s="34">
        <f>ESTUDIANTES!E1457</f>
        <v>0</v>
      </c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  <c r="GG1457" s="6"/>
      <c r="GH1457" s="6"/>
      <c r="GI1457" s="6"/>
      <c r="GJ1457" s="6"/>
      <c r="GK1457" s="6"/>
      <c r="GL1457" s="6"/>
      <c r="GM1457" s="6"/>
      <c r="GN1457" s="6"/>
      <c r="GO1457" s="6"/>
      <c r="GP1457" s="6"/>
      <c r="GQ1457" s="6"/>
      <c r="GR1457" s="6"/>
      <c r="GS1457" s="6"/>
      <c r="GT1457" s="6"/>
      <c r="GU1457" s="6"/>
      <c r="GV1457" s="6"/>
      <c r="GW1457" s="6"/>
      <c r="GX1457" s="6"/>
      <c r="GY1457" s="6"/>
      <c r="GZ1457" s="6"/>
      <c r="HA1457" s="6"/>
      <c r="HB1457" s="6"/>
      <c r="HC1457" s="6"/>
      <c r="HD1457" s="6"/>
      <c r="HE1457" s="6"/>
      <c r="HF1457" s="6"/>
      <c r="HG1457" s="6"/>
      <c r="HH1457" s="6"/>
      <c r="HI1457" s="6"/>
      <c r="HJ1457" s="6"/>
      <c r="HK1457" s="6"/>
      <c r="HL1457" s="6"/>
      <c r="HM1457" s="6"/>
      <c r="HN1457" s="6"/>
      <c r="HO1457" s="6"/>
      <c r="HP1457" s="6"/>
      <c r="HQ1457" s="6"/>
      <c r="HR1457" s="6"/>
      <c r="HS1457" s="6"/>
      <c r="HT1457" s="6"/>
      <c r="HU1457" s="6"/>
      <c r="HV1457" s="6"/>
      <c r="HW1457" s="6"/>
      <c r="HX1457" s="6"/>
      <c r="HY1457" s="6"/>
      <c r="HZ1457" s="6"/>
      <c r="IA1457" s="6"/>
      <c r="IB1457" s="6"/>
      <c r="IC1457" s="6"/>
      <c r="ID1457" s="6"/>
      <c r="IE1457" s="6"/>
      <c r="IF1457" s="6"/>
      <c r="IG1457" s="6"/>
      <c r="IH1457" s="6"/>
      <c r="II1457" s="6"/>
      <c r="IJ1457" s="6"/>
      <c r="IK1457" s="6"/>
      <c r="IL1457" s="6"/>
      <c r="IM1457" s="6"/>
      <c r="IN1457" s="6"/>
      <c r="IO1457" s="6"/>
      <c r="IP1457" s="6"/>
      <c r="IQ1457" s="6"/>
      <c r="IR1457" s="6"/>
      <c r="IS1457" s="6"/>
      <c r="IT1457" s="6"/>
      <c r="IU1457" s="6"/>
      <c r="IV1457" s="6"/>
      <c r="IW1457" s="6"/>
      <c r="IX1457" s="6"/>
      <c r="IY1457" s="6"/>
      <c r="IZ1457" s="6"/>
    </row>
    <row r="1458" spans="1:260" s="5" customFormat="1" x14ac:dyDescent="0.35">
      <c r="A1458" s="32">
        <v>1454</v>
      </c>
      <c r="B1458" s="33">
        <f>ESTUDIANTES!B1458</f>
        <v>0</v>
      </c>
      <c r="C1458" s="33">
        <f>ESTUDIANTES!C1458</f>
        <v>0</v>
      </c>
      <c r="D1458" s="99">
        <f>ESTUDIANTES!D1458</f>
        <v>0</v>
      </c>
      <c r="E1458" s="99"/>
      <c r="F1458" s="99"/>
      <c r="G1458" s="99"/>
      <c r="H1458" s="34">
        <f>ESTUDIANTES!E1458</f>
        <v>0</v>
      </c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  <c r="GP1458" s="6"/>
      <c r="GQ1458" s="6"/>
      <c r="GR1458" s="6"/>
      <c r="GS1458" s="6"/>
      <c r="GT1458" s="6"/>
      <c r="GU1458" s="6"/>
      <c r="GV1458" s="6"/>
      <c r="GW1458" s="6"/>
      <c r="GX1458" s="6"/>
      <c r="GY1458" s="6"/>
      <c r="GZ1458" s="6"/>
      <c r="HA1458" s="6"/>
      <c r="HB1458" s="6"/>
      <c r="HC1458" s="6"/>
      <c r="HD1458" s="6"/>
      <c r="HE1458" s="6"/>
      <c r="HF1458" s="6"/>
      <c r="HG1458" s="6"/>
      <c r="HH1458" s="6"/>
      <c r="HI1458" s="6"/>
      <c r="HJ1458" s="6"/>
      <c r="HK1458" s="6"/>
      <c r="HL1458" s="6"/>
      <c r="HM1458" s="6"/>
      <c r="HN1458" s="6"/>
      <c r="HO1458" s="6"/>
      <c r="HP1458" s="6"/>
      <c r="HQ1458" s="6"/>
      <c r="HR1458" s="6"/>
      <c r="HS1458" s="6"/>
      <c r="HT1458" s="6"/>
      <c r="HU1458" s="6"/>
      <c r="HV1458" s="6"/>
      <c r="HW1458" s="6"/>
      <c r="HX1458" s="6"/>
      <c r="HY1458" s="6"/>
      <c r="HZ1458" s="6"/>
      <c r="IA1458" s="6"/>
      <c r="IB1458" s="6"/>
      <c r="IC1458" s="6"/>
      <c r="ID1458" s="6"/>
      <c r="IE1458" s="6"/>
      <c r="IF1458" s="6"/>
      <c r="IG1458" s="6"/>
      <c r="IH1458" s="6"/>
      <c r="II1458" s="6"/>
      <c r="IJ1458" s="6"/>
      <c r="IK1458" s="6"/>
      <c r="IL1458" s="6"/>
      <c r="IM1458" s="6"/>
      <c r="IN1458" s="6"/>
      <c r="IO1458" s="6"/>
      <c r="IP1458" s="6"/>
      <c r="IQ1458" s="6"/>
      <c r="IR1458" s="6"/>
      <c r="IS1458" s="6"/>
      <c r="IT1458" s="6"/>
      <c r="IU1458" s="6"/>
      <c r="IV1458" s="6"/>
      <c r="IW1458" s="6"/>
      <c r="IX1458" s="6"/>
      <c r="IY1458" s="6"/>
      <c r="IZ1458" s="6"/>
    </row>
    <row r="1459" spans="1:260" s="5" customFormat="1" x14ac:dyDescent="0.35">
      <c r="A1459" s="32">
        <v>1455</v>
      </c>
      <c r="B1459" s="33">
        <f>ESTUDIANTES!B1459</f>
        <v>0</v>
      </c>
      <c r="C1459" s="33">
        <f>ESTUDIANTES!C1459</f>
        <v>0</v>
      </c>
      <c r="D1459" s="99">
        <f>ESTUDIANTES!D1459</f>
        <v>0</v>
      </c>
      <c r="E1459" s="99"/>
      <c r="F1459" s="99"/>
      <c r="G1459" s="99"/>
      <c r="H1459" s="34">
        <f>ESTUDIANTES!E1459</f>
        <v>0</v>
      </c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  <c r="GG1459" s="6"/>
      <c r="GH1459" s="6"/>
      <c r="GI1459" s="6"/>
      <c r="GJ1459" s="6"/>
      <c r="GK1459" s="6"/>
      <c r="GL1459" s="6"/>
      <c r="GM1459" s="6"/>
      <c r="GN1459" s="6"/>
      <c r="GO1459" s="6"/>
      <c r="GP1459" s="6"/>
      <c r="GQ1459" s="6"/>
      <c r="GR1459" s="6"/>
      <c r="GS1459" s="6"/>
      <c r="GT1459" s="6"/>
      <c r="GU1459" s="6"/>
      <c r="GV1459" s="6"/>
      <c r="GW1459" s="6"/>
      <c r="GX1459" s="6"/>
      <c r="GY1459" s="6"/>
      <c r="GZ1459" s="6"/>
      <c r="HA1459" s="6"/>
      <c r="HB1459" s="6"/>
      <c r="HC1459" s="6"/>
      <c r="HD1459" s="6"/>
      <c r="HE1459" s="6"/>
      <c r="HF1459" s="6"/>
      <c r="HG1459" s="6"/>
      <c r="HH1459" s="6"/>
      <c r="HI1459" s="6"/>
      <c r="HJ1459" s="6"/>
      <c r="HK1459" s="6"/>
      <c r="HL1459" s="6"/>
      <c r="HM1459" s="6"/>
      <c r="HN1459" s="6"/>
      <c r="HO1459" s="6"/>
      <c r="HP1459" s="6"/>
      <c r="HQ1459" s="6"/>
      <c r="HR1459" s="6"/>
      <c r="HS1459" s="6"/>
      <c r="HT1459" s="6"/>
      <c r="HU1459" s="6"/>
      <c r="HV1459" s="6"/>
      <c r="HW1459" s="6"/>
      <c r="HX1459" s="6"/>
      <c r="HY1459" s="6"/>
      <c r="HZ1459" s="6"/>
      <c r="IA1459" s="6"/>
      <c r="IB1459" s="6"/>
      <c r="IC1459" s="6"/>
      <c r="ID1459" s="6"/>
      <c r="IE1459" s="6"/>
      <c r="IF1459" s="6"/>
      <c r="IG1459" s="6"/>
      <c r="IH1459" s="6"/>
      <c r="II1459" s="6"/>
      <c r="IJ1459" s="6"/>
      <c r="IK1459" s="6"/>
      <c r="IL1459" s="6"/>
      <c r="IM1459" s="6"/>
      <c r="IN1459" s="6"/>
      <c r="IO1459" s="6"/>
      <c r="IP1459" s="6"/>
      <c r="IQ1459" s="6"/>
      <c r="IR1459" s="6"/>
      <c r="IS1459" s="6"/>
      <c r="IT1459" s="6"/>
      <c r="IU1459" s="6"/>
      <c r="IV1459" s="6"/>
      <c r="IW1459" s="6"/>
      <c r="IX1459" s="6"/>
      <c r="IY1459" s="6"/>
      <c r="IZ1459" s="6"/>
    </row>
    <row r="1460" spans="1:260" s="5" customFormat="1" x14ac:dyDescent="0.35">
      <c r="A1460" s="32">
        <v>1456</v>
      </c>
      <c r="B1460" s="33">
        <f>ESTUDIANTES!B1460</f>
        <v>0</v>
      </c>
      <c r="C1460" s="33">
        <f>ESTUDIANTES!C1460</f>
        <v>0</v>
      </c>
      <c r="D1460" s="99">
        <f>ESTUDIANTES!D1460</f>
        <v>0</v>
      </c>
      <c r="E1460" s="99"/>
      <c r="F1460" s="99"/>
      <c r="G1460" s="99"/>
      <c r="H1460" s="34">
        <f>ESTUDIANTES!E1460</f>
        <v>0</v>
      </c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  <c r="GG1460" s="6"/>
      <c r="GH1460" s="6"/>
      <c r="GI1460" s="6"/>
      <c r="GJ1460" s="6"/>
      <c r="GK1460" s="6"/>
      <c r="GL1460" s="6"/>
      <c r="GM1460" s="6"/>
      <c r="GN1460" s="6"/>
      <c r="GO1460" s="6"/>
      <c r="GP1460" s="6"/>
      <c r="GQ1460" s="6"/>
      <c r="GR1460" s="6"/>
      <c r="GS1460" s="6"/>
      <c r="GT1460" s="6"/>
      <c r="GU1460" s="6"/>
      <c r="GV1460" s="6"/>
      <c r="GW1460" s="6"/>
      <c r="GX1460" s="6"/>
      <c r="GY1460" s="6"/>
      <c r="GZ1460" s="6"/>
      <c r="HA1460" s="6"/>
      <c r="HB1460" s="6"/>
      <c r="HC1460" s="6"/>
      <c r="HD1460" s="6"/>
      <c r="HE1460" s="6"/>
      <c r="HF1460" s="6"/>
      <c r="HG1460" s="6"/>
      <c r="HH1460" s="6"/>
      <c r="HI1460" s="6"/>
      <c r="HJ1460" s="6"/>
      <c r="HK1460" s="6"/>
      <c r="HL1460" s="6"/>
      <c r="HM1460" s="6"/>
      <c r="HN1460" s="6"/>
      <c r="HO1460" s="6"/>
      <c r="HP1460" s="6"/>
      <c r="HQ1460" s="6"/>
      <c r="HR1460" s="6"/>
      <c r="HS1460" s="6"/>
      <c r="HT1460" s="6"/>
      <c r="HU1460" s="6"/>
      <c r="HV1460" s="6"/>
      <c r="HW1460" s="6"/>
      <c r="HX1460" s="6"/>
      <c r="HY1460" s="6"/>
      <c r="HZ1460" s="6"/>
      <c r="IA1460" s="6"/>
      <c r="IB1460" s="6"/>
      <c r="IC1460" s="6"/>
      <c r="ID1460" s="6"/>
      <c r="IE1460" s="6"/>
      <c r="IF1460" s="6"/>
      <c r="IG1460" s="6"/>
      <c r="IH1460" s="6"/>
      <c r="II1460" s="6"/>
      <c r="IJ1460" s="6"/>
      <c r="IK1460" s="6"/>
      <c r="IL1460" s="6"/>
      <c r="IM1460" s="6"/>
      <c r="IN1460" s="6"/>
      <c r="IO1460" s="6"/>
      <c r="IP1460" s="6"/>
      <c r="IQ1460" s="6"/>
      <c r="IR1460" s="6"/>
      <c r="IS1460" s="6"/>
      <c r="IT1460" s="6"/>
      <c r="IU1460" s="6"/>
      <c r="IV1460" s="6"/>
      <c r="IW1460" s="6"/>
      <c r="IX1460" s="6"/>
      <c r="IY1460" s="6"/>
      <c r="IZ1460" s="6"/>
    </row>
    <row r="1461" spans="1:260" s="5" customFormat="1" x14ac:dyDescent="0.35">
      <c r="A1461" s="32">
        <v>1457</v>
      </c>
      <c r="B1461" s="33">
        <f>ESTUDIANTES!B1461</f>
        <v>0</v>
      </c>
      <c r="C1461" s="33">
        <f>ESTUDIANTES!C1461</f>
        <v>0</v>
      </c>
      <c r="D1461" s="99">
        <f>ESTUDIANTES!D1461</f>
        <v>0</v>
      </c>
      <c r="E1461" s="99"/>
      <c r="F1461" s="99"/>
      <c r="G1461" s="99"/>
      <c r="H1461" s="34">
        <f>ESTUDIANTES!E1461</f>
        <v>0</v>
      </c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  <c r="GG1461" s="6"/>
      <c r="GH1461" s="6"/>
      <c r="GI1461" s="6"/>
      <c r="GJ1461" s="6"/>
      <c r="GK1461" s="6"/>
      <c r="GL1461" s="6"/>
      <c r="GM1461" s="6"/>
      <c r="GN1461" s="6"/>
      <c r="GO1461" s="6"/>
      <c r="GP1461" s="6"/>
      <c r="GQ1461" s="6"/>
      <c r="GR1461" s="6"/>
      <c r="GS1461" s="6"/>
      <c r="GT1461" s="6"/>
      <c r="GU1461" s="6"/>
      <c r="GV1461" s="6"/>
      <c r="GW1461" s="6"/>
      <c r="GX1461" s="6"/>
      <c r="GY1461" s="6"/>
      <c r="GZ1461" s="6"/>
      <c r="HA1461" s="6"/>
      <c r="HB1461" s="6"/>
      <c r="HC1461" s="6"/>
      <c r="HD1461" s="6"/>
      <c r="HE1461" s="6"/>
      <c r="HF1461" s="6"/>
      <c r="HG1461" s="6"/>
      <c r="HH1461" s="6"/>
      <c r="HI1461" s="6"/>
      <c r="HJ1461" s="6"/>
      <c r="HK1461" s="6"/>
      <c r="HL1461" s="6"/>
      <c r="HM1461" s="6"/>
      <c r="HN1461" s="6"/>
      <c r="HO1461" s="6"/>
      <c r="HP1461" s="6"/>
      <c r="HQ1461" s="6"/>
      <c r="HR1461" s="6"/>
      <c r="HS1461" s="6"/>
      <c r="HT1461" s="6"/>
      <c r="HU1461" s="6"/>
      <c r="HV1461" s="6"/>
      <c r="HW1461" s="6"/>
      <c r="HX1461" s="6"/>
      <c r="HY1461" s="6"/>
      <c r="HZ1461" s="6"/>
      <c r="IA1461" s="6"/>
      <c r="IB1461" s="6"/>
      <c r="IC1461" s="6"/>
      <c r="ID1461" s="6"/>
      <c r="IE1461" s="6"/>
      <c r="IF1461" s="6"/>
      <c r="IG1461" s="6"/>
      <c r="IH1461" s="6"/>
      <c r="II1461" s="6"/>
      <c r="IJ1461" s="6"/>
      <c r="IK1461" s="6"/>
      <c r="IL1461" s="6"/>
      <c r="IM1461" s="6"/>
      <c r="IN1461" s="6"/>
      <c r="IO1461" s="6"/>
      <c r="IP1461" s="6"/>
      <c r="IQ1461" s="6"/>
      <c r="IR1461" s="6"/>
      <c r="IS1461" s="6"/>
      <c r="IT1461" s="6"/>
      <c r="IU1461" s="6"/>
      <c r="IV1461" s="6"/>
      <c r="IW1461" s="6"/>
      <c r="IX1461" s="6"/>
      <c r="IY1461" s="6"/>
      <c r="IZ1461" s="6"/>
    </row>
    <row r="1462" spans="1:260" s="5" customFormat="1" x14ac:dyDescent="0.35">
      <c r="A1462" s="32">
        <v>1458</v>
      </c>
      <c r="B1462" s="33">
        <f>ESTUDIANTES!B1462</f>
        <v>0</v>
      </c>
      <c r="C1462" s="33">
        <f>ESTUDIANTES!C1462</f>
        <v>0</v>
      </c>
      <c r="D1462" s="99">
        <f>ESTUDIANTES!D1462</f>
        <v>0</v>
      </c>
      <c r="E1462" s="99"/>
      <c r="F1462" s="99"/>
      <c r="G1462" s="99"/>
      <c r="H1462" s="34">
        <f>ESTUDIANTES!E1462</f>
        <v>0</v>
      </c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  <c r="GG1462" s="6"/>
      <c r="GH1462" s="6"/>
      <c r="GI1462" s="6"/>
      <c r="GJ1462" s="6"/>
      <c r="GK1462" s="6"/>
      <c r="GL1462" s="6"/>
      <c r="GM1462" s="6"/>
      <c r="GN1462" s="6"/>
      <c r="GO1462" s="6"/>
      <c r="GP1462" s="6"/>
      <c r="GQ1462" s="6"/>
      <c r="GR1462" s="6"/>
      <c r="GS1462" s="6"/>
      <c r="GT1462" s="6"/>
      <c r="GU1462" s="6"/>
      <c r="GV1462" s="6"/>
      <c r="GW1462" s="6"/>
      <c r="GX1462" s="6"/>
      <c r="GY1462" s="6"/>
      <c r="GZ1462" s="6"/>
      <c r="HA1462" s="6"/>
      <c r="HB1462" s="6"/>
      <c r="HC1462" s="6"/>
      <c r="HD1462" s="6"/>
      <c r="HE1462" s="6"/>
      <c r="HF1462" s="6"/>
      <c r="HG1462" s="6"/>
      <c r="HH1462" s="6"/>
      <c r="HI1462" s="6"/>
      <c r="HJ1462" s="6"/>
      <c r="HK1462" s="6"/>
      <c r="HL1462" s="6"/>
      <c r="HM1462" s="6"/>
      <c r="HN1462" s="6"/>
      <c r="HO1462" s="6"/>
      <c r="HP1462" s="6"/>
      <c r="HQ1462" s="6"/>
      <c r="HR1462" s="6"/>
      <c r="HS1462" s="6"/>
      <c r="HT1462" s="6"/>
      <c r="HU1462" s="6"/>
      <c r="HV1462" s="6"/>
      <c r="HW1462" s="6"/>
      <c r="HX1462" s="6"/>
      <c r="HY1462" s="6"/>
      <c r="HZ1462" s="6"/>
      <c r="IA1462" s="6"/>
      <c r="IB1462" s="6"/>
      <c r="IC1462" s="6"/>
      <c r="ID1462" s="6"/>
      <c r="IE1462" s="6"/>
      <c r="IF1462" s="6"/>
      <c r="IG1462" s="6"/>
      <c r="IH1462" s="6"/>
      <c r="II1462" s="6"/>
      <c r="IJ1462" s="6"/>
      <c r="IK1462" s="6"/>
      <c r="IL1462" s="6"/>
      <c r="IM1462" s="6"/>
      <c r="IN1462" s="6"/>
      <c r="IO1462" s="6"/>
      <c r="IP1462" s="6"/>
      <c r="IQ1462" s="6"/>
      <c r="IR1462" s="6"/>
      <c r="IS1462" s="6"/>
      <c r="IT1462" s="6"/>
      <c r="IU1462" s="6"/>
      <c r="IV1462" s="6"/>
      <c r="IW1462" s="6"/>
      <c r="IX1462" s="6"/>
      <c r="IY1462" s="6"/>
      <c r="IZ1462" s="6"/>
    </row>
    <row r="1463" spans="1:260" s="5" customFormat="1" x14ac:dyDescent="0.35">
      <c r="A1463" s="32">
        <v>1459</v>
      </c>
      <c r="B1463" s="33">
        <f>ESTUDIANTES!B1463</f>
        <v>0</v>
      </c>
      <c r="C1463" s="33">
        <f>ESTUDIANTES!C1463</f>
        <v>0</v>
      </c>
      <c r="D1463" s="99">
        <f>ESTUDIANTES!D1463</f>
        <v>0</v>
      </c>
      <c r="E1463" s="99"/>
      <c r="F1463" s="99"/>
      <c r="G1463" s="99"/>
      <c r="H1463" s="34">
        <f>ESTUDIANTES!E1463</f>
        <v>0</v>
      </c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  <c r="GG1463" s="6"/>
      <c r="GH1463" s="6"/>
      <c r="GI1463" s="6"/>
      <c r="GJ1463" s="6"/>
      <c r="GK1463" s="6"/>
      <c r="GL1463" s="6"/>
      <c r="GM1463" s="6"/>
      <c r="GN1463" s="6"/>
      <c r="GO1463" s="6"/>
      <c r="GP1463" s="6"/>
      <c r="GQ1463" s="6"/>
      <c r="GR1463" s="6"/>
      <c r="GS1463" s="6"/>
      <c r="GT1463" s="6"/>
      <c r="GU1463" s="6"/>
      <c r="GV1463" s="6"/>
      <c r="GW1463" s="6"/>
      <c r="GX1463" s="6"/>
      <c r="GY1463" s="6"/>
      <c r="GZ1463" s="6"/>
      <c r="HA1463" s="6"/>
      <c r="HB1463" s="6"/>
      <c r="HC1463" s="6"/>
      <c r="HD1463" s="6"/>
      <c r="HE1463" s="6"/>
      <c r="HF1463" s="6"/>
      <c r="HG1463" s="6"/>
      <c r="HH1463" s="6"/>
      <c r="HI1463" s="6"/>
      <c r="HJ1463" s="6"/>
      <c r="HK1463" s="6"/>
      <c r="HL1463" s="6"/>
      <c r="HM1463" s="6"/>
      <c r="HN1463" s="6"/>
      <c r="HO1463" s="6"/>
      <c r="HP1463" s="6"/>
      <c r="HQ1463" s="6"/>
      <c r="HR1463" s="6"/>
      <c r="HS1463" s="6"/>
      <c r="HT1463" s="6"/>
      <c r="HU1463" s="6"/>
      <c r="HV1463" s="6"/>
      <c r="HW1463" s="6"/>
      <c r="HX1463" s="6"/>
      <c r="HY1463" s="6"/>
      <c r="HZ1463" s="6"/>
      <c r="IA1463" s="6"/>
      <c r="IB1463" s="6"/>
      <c r="IC1463" s="6"/>
      <c r="ID1463" s="6"/>
      <c r="IE1463" s="6"/>
      <c r="IF1463" s="6"/>
      <c r="IG1463" s="6"/>
      <c r="IH1463" s="6"/>
      <c r="II1463" s="6"/>
      <c r="IJ1463" s="6"/>
      <c r="IK1463" s="6"/>
      <c r="IL1463" s="6"/>
      <c r="IM1463" s="6"/>
      <c r="IN1463" s="6"/>
      <c r="IO1463" s="6"/>
      <c r="IP1463" s="6"/>
      <c r="IQ1463" s="6"/>
      <c r="IR1463" s="6"/>
      <c r="IS1463" s="6"/>
      <c r="IT1463" s="6"/>
      <c r="IU1463" s="6"/>
      <c r="IV1463" s="6"/>
      <c r="IW1463" s="6"/>
      <c r="IX1463" s="6"/>
      <c r="IY1463" s="6"/>
      <c r="IZ1463" s="6"/>
    </row>
    <row r="1464" spans="1:260" s="5" customFormat="1" x14ac:dyDescent="0.35">
      <c r="A1464" s="32">
        <v>1460</v>
      </c>
      <c r="B1464" s="33">
        <f>ESTUDIANTES!B1464</f>
        <v>0</v>
      </c>
      <c r="C1464" s="33">
        <f>ESTUDIANTES!C1464</f>
        <v>0</v>
      </c>
      <c r="D1464" s="99">
        <f>ESTUDIANTES!D1464</f>
        <v>0</v>
      </c>
      <c r="E1464" s="99"/>
      <c r="F1464" s="99"/>
      <c r="G1464" s="99"/>
      <c r="H1464" s="34">
        <f>ESTUDIANTES!E1464</f>
        <v>0</v>
      </c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  <c r="GP1464" s="6"/>
      <c r="GQ1464" s="6"/>
      <c r="GR1464" s="6"/>
      <c r="GS1464" s="6"/>
      <c r="GT1464" s="6"/>
      <c r="GU1464" s="6"/>
      <c r="GV1464" s="6"/>
      <c r="GW1464" s="6"/>
      <c r="GX1464" s="6"/>
      <c r="GY1464" s="6"/>
      <c r="GZ1464" s="6"/>
      <c r="HA1464" s="6"/>
      <c r="HB1464" s="6"/>
      <c r="HC1464" s="6"/>
      <c r="HD1464" s="6"/>
      <c r="HE1464" s="6"/>
      <c r="HF1464" s="6"/>
      <c r="HG1464" s="6"/>
      <c r="HH1464" s="6"/>
      <c r="HI1464" s="6"/>
      <c r="HJ1464" s="6"/>
      <c r="HK1464" s="6"/>
      <c r="HL1464" s="6"/>
      <c r="HM1464" s="6"/>
      <c r="HN1464" s="6"/>
      <c r="HO1464" s="6"/>
      <c r="HP1464" s="6"/>
      <c r="HQ1464" s="6"/>
      <c r="HR1464" s="6"/>
      <c r="HS1464" s="6"/>
      <c r="HT1464" s="6"/>
      <c r="HU1464" s="6"/>
      <c r="HV1464" s="6"/>
      <c r="HW1464" s="6"/>
      <c r="HX1464" s="6"/>
      <c r="HY1464" s="6"/>
      <c r="HZ1464" s="6"/>
      <c r="IA1464" s="6"/>
      <c r="IB1464" s="6"/>
      <c r="IC1464" s="6"/>
      <c r="ID1464" s="6"/>
      <c r="IE1464" s="6"/>
      <c r="IF1464" s="6"/>
      <c r="IG1464" s="6"/>
      <c r="IH1464" s="6"/>
      <c r="II1464" s="6"/>
      <c r="IJ1464" s="6"/>
      <c r="IK1464" s="6"/>
      <c r="IL1464" s="6"/>
      <c r="IM1464" s="6"/>
      <c r="IN1464" s="6"/>
      <c r="IO1464" s="6"/>
      <c r="IP1464" s="6"/>
      <c r="IQ1464" s="6"/>
      <c r="IR1464" s="6"/>
      <c r="IS1464" s="6"/>
      <c r="IT1464" s="6"/>
      <c r="IU1464" s="6"/>
      <c r="IV1464" s="6"/>
      <c r="IW1464" s="6"/>
      <c r="IX1464" s="6"/>
      <c r="IY1464" s="6"/>
      <c r="IZ1464" s="6"/>
    </row>
    <row r="1465" spans="1:260" s="5" customFormat="1" x14ac:dyDescent="0.35">
      <c r="A1465" s="32">
        <v>1461</v>
      </c>
      <c r="B1465" s="33">
        <f>ESTUDIANTES!B1465</f>
        <v>0</v>
      </c>
      <c r="C1465" s="33">
        <f>ESTUDIANTES!C1465</f>
        <v>0</v>
      </c>
      <c r="D1465" s="99">
        <f>ESTUDIANTES!D1465</f>
        <v>0</v>
      </c>
      <c r="E1465" s="99"/>
      <c r="F1465" s="99"/>
      <c r="G1465" s="99"/>
      <c r="H1465" s="34">
        <f>ESTUDIANTES!E1465</f>
        <v>0</v>
      </c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  <c r="GG1465" s="6"/>
      <c r="GH1465" s="6"/>
      <c r="GI1465" s="6"/>
      <c r="GJ1465" s="6"/>
      <c r="GK1465" s="6"/>
      <c r="GL1465" s="6"/>
      <c r="GM1465" s="6"/>
      <c r="GN1465" s="6"/>
      <c r="GO1465" s="6"/>
      <c r="GP1465" s="6"/>
      <c r="GQ1465" s="6"/>
      <c r="GR1465" s="6"/>
      <c r="GS1465" s="6"/>
      <c r="GT1465" s="6"/>
      <c r="GU1465" s="6"/>
      <c r="GV1465" s="6"/>
      <c r="GW1465" s="6"/>
      <c r="GX1465" s="6"/>
      <c r="GY1465" s="6"/>
      <c r="GZ1465" s="6"/>
      <c r="HA1465" s="6"/>
      <c r="HB1465" s="6"/>
      <c r="HC1465" s="6"/>
      <c r="HD1465" s="6"/>
      <c r="HE1465" s="6"/>
      <c r="HF1465" s="6"/>
      <c r="HG1465" s="6"/>
      <c r="HH1465" s="6"/>
      <c r="HI1465" s="6"/>
      <c r="HJ1465" s="6"/>
      <c r="HK1465" s="6"/>
      <c r="HL1465" s="6"/>
      <c r="HM1465" s="6"/>
      <c r="HN1465" s="6"/>
      <c r="HO1465" s="6"/>
      <c r="HP1465" s="6"/>
      <c r="HQ1465" s="6"/>
      <c r="HR1465" s="6"/>
      <c r="HS1465" s="6"/>
      <c r="HT1465" s="6"/>
      <c r="HU1465" s="6"/>
      <c r="HV1465" s="6"/>
      <c r="HW1465" s="6"/>
      <c r="HX1465" s="6"/>
      <c r="HY1465" s="6"/>
      <c r="HZ1465" s="6"/>
      <c r="IA1465" s="6"/>
      <c r="IB1465" s="6"/>
      <c r="IC1465" s="6"/>
      <c r="ID1465" s="6"/>
      <c r="IE1465" s="6"/>
      <c r="IF1465" s="6"/>
      <c r="IG1465" s="6"/>
      <c r="IH1465" s="6"/>
      <c r="II1465" s="6"/>
      <c r="IJ1465" s="6"/>
      <c r="IK1465" s="6"/>
      <c r="IL1465" s="6"/>
      <c r="IM1465" s="6"/>
      <c r="IN1465" s="6"/>
      <c r="IO1465" s="6"/>
      <c r="IP1465" s="6"/>
      <c r="IQ1465" s="6"/>
      <c r="IR1465" s="6"/>
      <c r="IS1465" s="6"/>
      <c r="IT1465" s="6"/>
      <c r="IU1465" s="6"/>
      <c r="IV1465" s="6"/>
      <c r="IW1465" s="6"/>
      <c r="IX1465" s="6"/>
      <c r="IY1465" s="6"/>
      <c r="IZ1465" s="6"/>
    </row>
    <row r="1466" spans="1:260" s="5" customFormat="1" x14ac:dyDescent="0.35">
      <c r="A1466" s="32">
        <v>1462</v>
      </c>
      <c r="B1466" s="33">
        <f>ESTUDIANTES!B1466</f>
        <v>0</v>
      </c>
      <c r="C1466" s="33">
        <f>ESTUDIANTES!C1466</f>
        <v>0</v>
      </c>
      <c r="D1466" s="99">
        <f>ESTUDIANTES!D1466</f>
        <v>0</v>
      </c>
      <c r="E1466" s="99"/>
      <c r="F1466" s="99"/>
      <c r="G1466" s="99"/>
      <c r="H1466" s="34">
        <f>ESTUDIANTES!E1466</f>
        <v>0</v>
      </c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  <c r="GG1466" s="6"/>
      <c r="GH1466" s="6"/>
      <c r="GI1466" s="6"/>
      <c r="GJ1466" s="6"/>
      <c r="GK1466" s="6"/>
      <c r="GL1466" s="6"/>
      <c r="GM1466" s="6"/>
      <c r="GN1466" s="6"/>
      <c r="GO1466" s="6"/>
      <c r="GP1466" s="6"/>
      <c r="GQ1466" s="6"/>
      <c r="GR1466" s="6"/>
      <c r="GS1466" s="6"/>
      <c r="GT1466" s="6"/>
      <c r="GU1466" s="6"/>
      <c r="GV1466" s="6"/>
      <c r="GW1466" s="6"/>
      <c r="GX1466" s="6"/>
      <c r="GY1466" s="6"/>
      <c r="GZ1466" s="6"/>
      <c r="HA1466" s="6"/>
      <c r="HB1466" s="6"/>
      <c r="HC1466" s="6"/>
      <c r="HD1466" s="6"/>
      <c r="HE1466" s="6"/>
      <c r="HF1466" s="6"/>
      <c r="HG1466" s="6"/>
      <c r="HH1466" s="6"/>
      <c r="HI1466" s="6"/>
      <c r="HJ1466" s="6"/>
      <c r="HK1466" s="6"/>
      <c r="HL1466" s="6"/>
      <c r="HM1466" s="6"/>
      <c r="HN1466" s="6"/>
      <c r="HO1466" s="6"/>
      <c r="HP1466" s="6"/>
      <c r="HQ1466" s="6"/>
      <c r="HR1466" s="6"/>
      <c r="HS1466" s="6"/>
      <c r="HT1466" s="6"/>
      <c r="HU1466" s="6"/>
      <c r="HV1466" s="6"/>
      <c r="HW1466" s="6"/>
      <c r="HX1466" s="6"/>
      <c r="HY1466" s="6"/>
      <c r="HZ1466" s="6"/>
      <c r="IA1466" s="6"/>
      <c r="IB1466" s="6"/>
      <c r="IC1466" s="6"/>
      <c r="ID1466" s="6"/>
      <c r="IE1466" s="6"/>
      <c r="IF1466" s="6"/>
      <c r="IG1466" s="6"/>
      <c r="IH1466" s="6"/>
      <c r="II1466" s="6"/>
      <c r="IJ1466" s="6"/>
      <c r="IK1466" s="6"/>
      <c r="IL1466" s="6"/>
      <c r="IM1466" s="6"/>
      <c r="IN1466" s="6"/>
      <c r="IO1466" s="6"/>
      <c r="IP1466" s="6"/>
      <c r="IQ1466" s="6"/>
      <c r="IR1466" s="6"/>
      <c r="IS1466" s="6"/>
      <c r="IT1466" s="6"/>
      <c r="IU1466" s="6"/>
      <c r="IV1466" s="6"/>
      <c r="IW1466" s="6"/>
      <c r="IX1466" s="6"/>
      <c r="IY1466" s="6"/>
      <c r="IZ1466" s="6"/>
    </row>
    <row r="1467" spans="1:260" s="5" customFormat="1" x14ac:dyDescent="0.35">
      <c r="A1467" s="32">
        <v>1463</v>
      </c>
      <c r="B1467" s="33">
        <f>ESTUDIANTES!B1467</f>
        <v>0</v>
      </c>
      <c r="C1467" s="33">
        <f>ESTUDIANTES!C1467</f>
        <v>0</v>
      </c>
      <c r="D1467" s="99">
        <f>ESTUDIANTES!D1467</f>
        <v>0</v>
      </c>
      <c r="E1467" s="99"/>
      <c r="F1467" s="99"/>
      <c r="G1467" s="99"/>
      <c r="H1467" s="34">
        <f>ESTUDIANTES!E1467</f>
        <v>0</v>
      </c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  <c r="GG1467" s="6"/>
      <c r="GH1467" s="6"/>
      <c r="GI1467" s="6"/>
      <c r="GJ1467" s="6"/>
      <c r="GK1467" s="6"/>
      <c r="GL1467" s="6"/>
      <c r="GM1467" s="6"/>
      <c r="GN1467" s="6"/>
      <c r="GO1467" s="6"/>
      <c r="GP1467" s="6"/>
      <c r="GQ1467" s="6"/>
      <c r="GR1467" s="6"/>
      <c r="GS1467" s="6"/>
      <c r="GT1467" s="6"/>
      <c r="GU1467" s="6"/>
      <c r="GV1467" s="6"/>
      <c r="GW1467" s="6"/>
      <c r="GX1467" s="6"/>
      <c r="GY1467" s="6"/>
      <c r="GZ1467" s="6"/>
      <c r="HA1467" s="6"/>
      <c r="HB1467" s="6"/>
      <c r="HC1467" s="6"/>
      <c r="HD1467" s="6"/>
      <c r="HE1467" s="6"/>
      <c r="HF1467" s="6"/>
      <c r="HG1467" s="6"/>
      <c r="HH1467" s="6"/>
      <c r="HI1467" s="6"/>
      <c r="HJ1467" s="6"/>
      <c r="HK1467" s="6"/>
      <c r="HL1467" s="6"/>
      <c r="HM1467" s="6"/>
      <c r="HN1467" s="6"/>
      <c r="HO1467" s="6"/>
      <c r="HP1467" s="6"/>
      <c r="HQ1467" s="6"/>
      <c r="HR1467" s="6"/>
      <c r="HS1467" s="6"/>
      <c r="HT1467" s="6"/>
      <c r="HU1467" s="6"/>
      <c r="HV1467" s="6"/>
      <c r="HW1467" s="6"/>
      <c r="HX1467" s="6"/>
      <c r="HY1467" s="6"/>
      <c r="HZ1467" s="6"/>
      <c r="IA1467" s="6"/>
      <c r="IB1467" s="6"/>
      <c r="IC1467" s="6"/>
      <c r="ID1467" s="6"/>
      <c r="IE1467" s="6"/>
      <c r="IF1467" s="6"/>
      <c r="IG1467" s="6"/>
      <c r="IH1467" s="6"/>
      <c r="II1467" s="6"/>
      <c r="IJ1467" s="6"/>
      <c r="IK1467" s="6"/>
      <c r="IL1467" s="6"/>
      <c r="IM1467" s="6"/>
      <c r="IN1467" s="6"/>
      <c r="IO1467" s="6"/>
      <c r="IP1467" s="6"/>
      <c r="IQ1467" s="6"/>
      <c r="IR1467" s="6"/>
      <c r="IS1467" s="6"/>
      <c r="IT1467" s="6"/>
      <c r="IU1467" s="6"/>
      <c r="IV1467" s="6"/>
      <c r="IW1467" s="6"/>
      <c r="IX1467" s="6"/>
      <c r="IY1467" s="6"/>
      <c r="IZ1467" s="6"/>
    </row>
    <row r="1468" spans="1:260" s="5" customFormat="1" x14ac:dyDescent="0.35">
      <c r="A1468" s="32">
        <v>1464</v>
      </c>
      <c r="B1468" s="33">
        <f>ESTUDIANTES!B1468</f>
        <v>0</v>
      </c>
      <c r="C1468" s="33">
        <f>ESTUDIANTES!C1468</f>
        <v>0</v>
      </c>
      <c r="D1468" s="99">
        <f>ESTUDIANTES!D1468</f>
        <v>0</v>
      </c>
      <c r="E1468" s="99"/>
      <c r="F1468" s="99"/>
      <c r="G1468" s="99"/>
      <c r="H1468" s="34">
        <f>ESTUDIANTES!E1468</f>
        <v>0</v>
      </c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  <c r="GG1468" s="6"/>
      <c r="GH1468" s="6"/>
      <c r="GI1468" s="6"/>
      <c r="GJ1468" s="6"/>
      <c r="GK1468" s="6"/>
      <c r="GL1468" s="6"/>
      <c r="GM1468" s="6"/>
      <c r="GN1468" s="6"/>
      <c r="GO1468" s="6"/>
      <c r="GP1468" s="6"/>
      <c r="GQ1468" s="6"/>
      <c r="GR1468" s="6"/>
      <c r="GS1468" s="6"/>
      <c r="GT1468" s="6"/>
      <c r="GU1468" s="6"/>
      <c r="GV1468" s="6"/>
      <c r="GW1468" s="6"/>
      <c r="GX1468" s="6"/>
      <c r="GY1468" s="6"/>
      <c r="GZ1468" s="6"/>
      <c r="HA1468" s="6"/>
      <c r="HB1468" s="6"/>
      <c r="HC1468" s="6"/>
      <c r="HD1468" s="6"/>
      <c r="HE1468" s="6"/>
      <c r="HF1468" s="6"/>
      <c r="HG1468" s="6"/>
      <c r="HH1468" s="6"/>
      <c r="HI1468" s="6"/>
      <c r="HJ1468" s="6"/>
      <c r="HK1468" s="6"/>
      <c r="HL1468" s="6"/>
      <c r="HM1468" s="6"/>
      <c r="HN1468" s="6"/>
      <c r="HO1468" s="6"/>
      <c r="HP1468" s="6"/>
      <c r="HQ1468" s="6"/>
      <c r="HR1468" s="6"/>
      <c r="HS1468" s="6"/>
      <c r="HT1468" s="6"/>
      <c r="HU1468" s="6"/>
      <c r="HV1468" s="6"/>
      <c r="HW1468" s="6"/>
      <c r="HX1468" s="6"/>
      <c r="HY1468" s="6"/>
      <c r="HZ1468" s="6"/>
      <c r="IA1468" s="6"/>
      <c r="IB1468" s="6"/>
      <c r="IC1468" s="6"/>
      <c r="ID1468" s="6"/>
      <c r="IE1468" s="6"/>
      <c r="IF1468" s="6"/>
      <c r="IG1468" s="6"/>
      <c r="IH1468" s="6"/>
      <c r="II1468" s="6"/>
      <c r="IJ1468" s="6"/>
      <c r="IK1468" s="6"/>
      <c r="IL1468" s="6"/>
      <c r="IM1468" s="6"/>
      <c r="IN1468" s="6"/>
      <c r="IO1468" s="6"/>
      <c r="IP1468" s="6"/>
      <c r="IQ1468" s="6"/>
      <c r="IR1468" s="6"/>
      <c r="IS1468" s="6"/>
      <c r="IT1468" s="6"/>
      <c r="IU1468" s="6"/>
      <c r="IV1468" s="6"/>
      <c r="IW1468" s="6"/>
      <c r="IX1468" s="6"/>
      <c r="IY1468" s="6"/>
      <c r="IZ1468" s="6"/>
    </row>
    <row r="1469" spans="1:260" s="5" customFormat="1" x14ac:dyDescent="0.35">
      <c r="A1469" s="32">
        <v>1465</v>
      </c>
      <c r="B1469" s="33">
        <f>ESTUDIANTES!B1469</f>
        <v>0</v>
      </c>
      <c r="C1469" s="33">
        <f>ESTUDIANTES!C1469</f>
        <v>0</v>
      </c>
      <c r="D1469" s="99">
        <f>ESTUDIANTES!D1469</f>
        <v>0</v>
      </c>
      <c r="E1469" s="99"/>
      <c r="F1469" s="99"/>
      <c r="G1469" s="99"/>
      <c r="H1469" s="34">
        <f>ESTUDIANTES!E1469</f>
        <v>0</v>
      </c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  <c r="GG1469" s="6"/>
      <c r="GH1469" s="6"/>
      <c r="GI1469" s="6"/>
      <c r="GJ1469" s="6"/>
      <c r="GK1469" s="6"/>
      <c r="GL1469" s="6"/>
      <c r="GM1469" s="6"/>
      <c r="GN1469" s="6"/>
      <c r="GO1469" s="6"/>
      <c r="GP1469" s="6"/>
      <c r="GQ1469" s="6"/>
      <c r="GR1469" s="6"/>
      <c r="GS1469" s="6"/>
      <c r="GT1469" s="6"/>
      <c r="GU1469" s="6"/>
      <c r="GV1469" s="6"/>
      <c r="GW1469" s="6"/>
      <c r="GX1469" s="6"/>
      <c r="GY1469" s="6"/>
      <c r="GZ1469" s="6"/>
      <c r="HA1469" s="6"/>
      <c r="HB1469" s="6"/>
      <c r="HC1469" s="6"/>
      <c r="HD1469" s="6"/>
      <c r="HE1469" s="6"/>
      <c r="HF1469" s="6"/>
      <c r="HG1469" s="6"/>
      <c r="HH1469" s="6"/>
      <c r="HI1469" s="6"/>
      <c r="HJ1469" s="6"/>
      <c r="HK1469" s="6"/>
      <c r="HL1469" s="6"/>
      <c r="HM1469" s="6"/>
      <c r="HN1469" s="6"/>
      <c r="HO1469" s="6"/>
      <c r="HP1469" s="6"/>
      <c r="HQ1469" s="6"/>
      <c r="HR1469" s="6"/>
      <c r="HS1469" s="6"/>
      <c r="HT1469" s="6"/>
      <c r="HU1469" s="6"/>
      <c r="HV1469" s="6"/>
      <c r="HW1469" s="6"/>
      <c r="HX1469" s="6"/>
      <c r="HY1469" s="6"/>
      <c r="HZ1469" s="6"/>
      <c r="IA1469" s="6"/>
      <c r="IB1469" s="6"/>
      <c r="IC1469" s="6"/>
      <c r="ID1469" s="6"/>
      <c r="IE1469" s="6"/>
      <c r="IF1469" s="6"/>
      <c r="IG1469" s="6"/>
      <c r="IH1469" s="6"/>
      <c r="II1469" s="6"/>
      <c r="IJ1469" s="6"/>
      <c r="IK1469" s="6"/>
      <c r="IL1469" s="6"/>
      <c r="IM1469" s="6"/>
      <c r="IN1469" s="6"/>
      <c r="IO1469" s="6"/>
      <c r="IP1469" s="6"/>
      <c r="IQ1469" s="6"/>
      <c r="IR1469" s="6"/>
      <c r="IS1469" s="6"/>
      <c r="IT1469" s="6"/>
      <c r="IU1469" s="6"/>
      <c r="IV1469" s="6"/>
      <c r="IW1469" s="6"/>
      <c r="IX1469" s="6"/>
      <c r="IY1469" s="6"/>
      <c r="IZ1469" s="6"/>
    </row>
    <row r="1470" spans="1:260" s="5" customFormat="1" x14ac:dyDescent="0.35">
      <c r="A1470" s="32">
        <v>1466</v>
      </c>
      <c r="B1470" s="33">
        <f>ESTUDIANTES!B1470</f>
        <v>0</v>
      </c>
      <c r="C1470" s="33">
        <f>ESTUDIANTES!C1470</f>
        <v>0</v>
      </c>
      <c r="D1470" s="99">
        <f>ESTUDIANTES!D1470</f>
        <v>0</v>
      </c>
      <c r="E1470" s="99"/>
      <c r="F1470" s="99"/>
      <c r="G1470" s="99"/>
      <c r="H1470" s="34">
        <f>ESTUDIANTES!E1470</f>
        <v>0</v>
      </c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  <c r="GG1470" s="6"/>
      <c r="GH1470" s="6"/>
      <c r="GI1470" s="6"/>
      <c r="GJ1470" s="6"/>
      <c r="GK1470" s="6"/>
      <c r="GL1470" s="6"/>
      <c r="GM1470" s="6"/>
      <c r="GN1470" s="6"/>
      <c r="GO1470" s="6"/>
      <c r="GP1470" s="6"/>
      <c r="GQ1470" s="6"/>
      <c r="GR1470" s="6"/>
      <c r="GS1470" s="6"/>
      <c r="GT1470" s="6"/>
      <c r="GU1470" s="6"/>
      <c r="GV1470" s="6"/>
      <c r="GW1470" s="6"/>
      <c r="GX1470" s="6"/>
      <c r="GY1470" s="6"/>
      <c r="GZ1470" s="6"/>
      <c r="HA1470" s="6"/>
      <c r="HB1470" s="6"/>
      <c r="HC1470" s="6"/>
      <c r="HD1470" s="6"/>
      <c r="HE1470" s="6"/>
      <c r="HF1470" s="6"/>
      <c r="HG1470" s="6"/>
      <c r="HH1470" s="6"/>
      <c r="HI1470" s="6"/>
      <c r="HJ1470" s="6"/>
      <c r="HK1470" s="6"/>
      <c r="HL1470" s="6"/>
      <c r="HM1470" s="6"/>
      <c r="HN1470" s="6"/>
      <c r="HO1470" s="6"/>
      <c r="HP1470" s="6"/>
      <c r="HQ1470" s="6"/>
      <c r="HR1470" s="6"/>
      <c r="HS1470" s="6"/>
      <c r="HT1470" s="6"/>
      <c r="HU1470" s="6"/>
      <c r="HV1470" s="6"/>
      <c r="HW1470" s="6"/>
      <c r="HX1470" s="6"/>
      <c r="HY1470" s="6"/>
      <c r="HZ1470" s="6"/>
      <c r="IA1470" s="6"/>
      <c r="IB1470" s="6"/>
      <c r="IC1470" s="6"/>
      <c r="ID1470" s="6"/>
      <c r="IE1470" s="6"/>
      <c r="IF1470" s="6"/>
      <c r="IG1470" s="6"/>
      <c r="IH1470" s="6"/>
      <c r="II1470" s="6"/>
      <c r="IJ1470" s="6"/>
      <c r="IK1470" s="6"/>
      <c r="IL1470" s="6"/>
      <c r="IM1470" s="6"/>
      <c r="IN1470" s="6"/>
      <c r="IO1470" s="6"/>
      <c r="IP1470" s="6"/>
      <c r="IQ1470" s="6"/>
      <c r="IR1470" s="6"/>
      <c r="IS1470" s="6"/>
      <c r="IT1470" s="6"/>
      <c r="IU1470" s="6"/>
      <c r="IV1470" s="6"/>
      <c r="IW1470" s="6"/>
      <c r="IX1470" s="6"/>
      <c r="IY1470" s="6"/>
      <c r="IZ1470" s="6"/>
    </row>
    <row r="1471" spans="1:260" s="5" customFormat="1" x14ac:dyDescent="0.35">
      <c r="A1471" s="32">
        <v>1467</v>
      </c>
      <c r="B1471" s="33">
        <f>ESTUDIANTES!B1471</f>
        <v>0</v>
      </c>
      <c r="C1471" s="33">
        <f>ESTUDIANTES!C1471</f>
        <v>0</v>
      </c>
      <c r="D1471" s="99">
        <f>ESTUDIANTES!D1471</f>
        <v>0</v>
      </c>
      <c r="E1471" s="99"/>
      <c r="F1471" s="99"/>
      <c r="G1471" s="99"/>
      <c r="H1471" s="34">
        <f>ESTUDIANTES!E1471</f>
        <v>0</v>
      </c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  <c r="GG1471" s="6"/>
      <c r="GH1471" s="6"/>
      <c r="GI1471" s="6"/>
      <c r="GJ1471" s="6"/>
      <c r="GK1471" s="6"/>
      <c r="GL1471" s="6"/>
      <c r="GM1471" s="6"/>
      <c r="GN1471" s="6"/>
      <c r="GO1471" s="6"/>
      <c r="GP1471" s="6"/>
      <c r="GQ1471" s="6"/>
      <c r="GR1471" s="6"/>
      <c r="GS1471" s="6"/>
      <c r="GT1471" s="6"/>
      <c r="GU1471" s="6"/>
      <c r="GV1471" s="6"/>
      <c r="GW1471" s="6"/>
      <c r="GX1471" s="6"/>
      <c r="GY1471" s="6"/>
      <c r="GZ1471" s="6"/>
      <c r="HA1471" s="6"/>
      <c r="HB1471" s="6"/>
      <c r="HC1471" s="6"/>
      <c r="HD1471" s="6"/>
      <c r="HE1471" s="6"/>
      <c r="HF1471" s="6"/>
      <c r="HG1471" s="6"/>
      <c r="HH1471" s="6"/>
      <c r="HI1471" s="6"/>
      <c r="HJ1471" s="6"/>
      <c r="HK1471" s="6"/>
      <c r="HL1471" s="6"/>
      <c r="HM1471" s="6"/>
      <c r="HN1471" s="6"/>
      <c r="HO1471" s="6"/>
      <c r="HP1471" s="6"/>
      <c r="HQ1471" s="6"/>
      <c r="HR1471" s="6"/>
      <c r="HS1471" s="6"/>
      <c r="HT1471" s="6"/>
      <c r="HU1471" s="6"/>
      <c r="HV1471" s="6"/>
      <c r="HW1471" s="6"/>
      <c r="HX1471" s="6"/>
      <c r="HY1471" s="6"/>
      <c r="HZ1471" s="6"/>
      <c r="IA1471" s="6"/>
      <c r="IB1471" s="6"/>
      <c r="IC1471" s="6"/>
      <c r="ID1471" s="6"/>
      <c r="IE1471" s="6"/>
      <c r="IF1471" s="6"/>
      <c r="IG1471" s="6"/>
      <c r="IH1471" s="6"/>
      <c r="II1471" s="6"/>
      <c r="IJ1471" s="6"/>
      <c r="IK1471" s="6"/>
      <c r="IL1471" s="6"/>
      <c r="IM1471" s="6"/>
      <c r="IN1471" s="6"/>
      <c r="IO1471" s="6"/>
      <c r="IP1471" s="6"/>
      <c r="IQ1471" s="6"/>
      <c r="IR1471" s="6"/>
      <c r="IS1471" s="6"/>
      <c r="IT1471" s="6"/>
      <c r="IU1471" s="6"/>
      <c r="IV1471" s="6"/>
      <c r="IW1471" s="6"/>
      <c r="IX1471" s="6"/>
      <c r="IY1471" s="6"/>
      <c r="IZ1471" s="6"/>
    </row>
    <row r="1472" spans="1:260" s="5" customFormat="1" x14ac:dyDescent="0.35">
      <c r="A1472" s="32">
        <v>1468</v>
      </c>
      <c r="B1472" s="33">
        <f>ESTUDIANTES!B1472</f>
        <v>0</v>
      </c>
      <c r="C1472" s="33">
        <f>ESTUDIANTES!C1472</f>
        <v>0</v>
      </c>
      <c r="D1472" s="99">
        <f>ESTUDIANTES!D1472</f>
        <v>0</v>
      </c>
      <c r="E1472" s="99"/>
      <c r="F1472" s="99"/>
      <c r="G1472" s="99"/>
      <c r="H1472" s="34">
        <f>ESTUDIANTES!E1472</f>
        <v>0</v>
      </c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  <c r="GG1472" s="6"/>
      <c r="GH1472" s="6"/>
      <c r="GI1472" s="6"/>
      <c r="GJ1472" s="6"/>
      <c r="GK1472" s="6"/>
      <c r="GL1472" s="6"/>
      <c r="GM1472" s="6"/>
      <c r="GN1472" s="6"/>
      <c r="GO1472" s="6"/>
      <c r="GP1472" s="6"/>
      <c r="GQ1472" s="6"/>
      <c r="GR1472" s="6"/>
      <c r="GS1472" s="6"/>
      <c r="GT1472" s="6"/>
      <c r="GU1472" s="6"/>
      <c r="GV1472" s="6"/>
      <c r="GW1472" s="6"/>
      <c r="GX1472" s="6"/>
      <c r="GY1472" s="6"/>
      <c r="GZ1472" s="6"/>
      <c r="HA1472" s="6"/>
      <c r="HB1472" s="6"/>
      <c r="HC1472" s="6"/>
      <c r="HD1472" s="6"/>
      <c r="HE1472" s="6"/>
      <c r="HF1472" s="6"/>
      <c r="HG1472" s="6"/>
      <c r="HH1472" s="6"/>
      <c r="HI1472" s="6"/>
      <c r="HJ1472" s="6"/>
      <c r="HK1472" s="6"/>
      <c r="HL1472" s="6"/>
      <c r="HM1472" s="6"/>
      <c r="HN1472" s="6"/>
      <c r="HO1472" s="6"/>
      <c r="HP1472" s="6"/>
      <c r="HQ1472" s="6"/>
      <c r="HR1472" s="6"/>
      <c r="HS1472" s="6"/>
      <c r="HT1472" s="6"/>
      <c r="HU1472" s="6"/>
      <c r="HV1472" s="6"/>
      <c r="HW1472" s="6"/>
      <c r="HX1472" s="6"/>
      <c r="HY1472" s="6"/>
      <c r="HZ1472" s="6"/>
      <c r="IA1472" s="6"/>
      <c r="IB1472" s="6"/>
      <c r="IC1472" s="6"/>
      <c r="ID1472" s="6"/>
      <c r="IE1472" s="6"/>
      <c r="IF1472" s="6"/>
      <c r="IG1472" s="6"/>
      <c r="IH1472" s="6"/>
      <c r="II1472" s="6"/>
      <c r="IJ1472" s="6"/>
      <c r="IK1472" s="6"/>
      <c r="IL1472" s="6"/>
      <c r="IM1472" s="6"/>
      <c r="IN1472" s="6"/>
      <c r="IO1472" s="6"/>
      <c r="IP1472" s="6"/>
      <c r="IQ1472" s="6"/>
      <c r="IR1472" s="6"/>
      <c r="IS1472" s="6"/>
      <c r="IT1472" s="6"/>
      <c r="IU1472" s="6"/>
      <c r="IV1472" s="6"/>
      <c r="IW1472" s="6"/>
      <c r="IX1472" s="6"/>
      <c r="IY1472" s="6"/>
      <c r="IZ1472" s="6"/>
    </row>
    <row r="1473" spans="1:260" s="5" customFormat="1" x14ac:dyDescent="0.35">
      <c r="A1473" s="32">
        <v>1469</v>
      </c>
      <c r="B1473" s="33">
        <f>ESTUDIANTES!B1473</f>
        <v>0</v>
      </c>
      <c r="C1473" s="33">
        <f>ESTUDIANTES!C1473</f>
        <v>0</v>
      </c>
      <c r="D1473" s="99">
        <f>ESTUDIANTES!D1473</f>
        <v>0</v>
      </c>
      <c r="E1473" s="99"/>
      <c r="F1473" s="99"/>
      <c r="G1473" s="99"/>
      <c r="H1473" s="34">
        <f>ESTUDIANTES!E1473</f>
        <v>0</v>
      </c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  <c r="GG1473" s="6"/>
      <c r="GH1473" s="6"/>
      <c r="GI1473" s="6"/>
      <c r="GJ1473" s="6"/>
      <c r="GK1473" s="6"/>
      <c r="GL1473" s="6"/>
      <c r="GM1473" s="6"/>
      <c r="GN1473" s="6"/>
      <c r="GO1473" s="6"/>
      <c r="GP1473" s="6"/>
      <c r="GQ1473" s="6"/>
      <c r="GR1473" s="6"/>
      <c r="GS1473" s="6"/>
      <c r="GT1473" s="6"/>
      <c r="GU1473" s="6"/>
      <c r="GV1473" s="6"/>
      <c r="GW1473" s="6"/>
      <c r="GX1473" s="6"/>
      <c r="GY1473" s="6"/>
      <c r="GZ1473" s="6"/>
      <c r="HA1473" s="6"/>
      <c r="HB1473" s="6"/>
      <c r="HC1473" s="6"/>
      <c r="HD1473" s="6"/>
      <c r="HE1473" s="6"/>
      <c r="HF1473" s="6"/>
      <c r="HG1473" s="6"/>
      <c r="HH1473" s="6"/>
      <c r="HI1473" s="6"/>
      <c r="HJ1473" s="6"/>
      <c r="HK1473" s="6"/>
      <c r="HL1473" s="6"/>
      <c r="HM1473" s="6"/>
      <c r="HN1473" s="6"/>
      <c r="HO1473" s="6"/>
      <c r="HP1473" s="6"/>
      <c r="HQ1473" s="6"/>
      <c r="HR1473" s="6"/>
      <c r="HS1473" s="6"/>
      <c r="HT1473" s="6"/>
      <c r="HU1473" s="6"/>
      <c r="HV1473" s="6"/>
      <c r="HW1473" s="6"/>
      <c r="HX1473" s="6"/>
      <c r="HY1473" s="6"/>
      <c r="HZ1473" s="6"/>
      <c r="IA1473" s="6"/>
      <c r="IB1473" s="6"/>
      <c r="IC1473" s="6"/>
      <c r="ID1473" s="6"/>
      <c r="IE1473" s="6"/>
      <c r="IF1473" s="6"/>
      <c r="IG1473" s="6"/>
      <c r="IH1473" s="6"/>
      <c r="II1473" s="6"/>
      <c r="IJ1473" s="6"/>
      <c r="IK1473" s="6"/>
      <c r="IL1473" s="6"/>
      <c r="IM1473" s="6"/>
      <c r="IN1473" s="6"/>
      <c r="IO1473" s="6"/>
      <c r="IP1473" s="6"/>
      <c r="IQ1473" s="6"/>
      <c r="IR1473" s="6"/>
      <c r="IS1473" s="6"/>
      <c r="IT1473" s="6"/>
      <c r="IU1473" s="6"/>
      <c r="IV1473" s="6"/>
      <c r="IW1473" s="6"/>
      <c r="IX1473" s="6"/>
      <c r="IY1473" s="6"/>
      <c r="IZ1473" s="6"/>
    </row>
    <row r="1474" spans="1:260" s="5" customFormat="1" x14ac:dyDescent="0.35">
      <c r="A1474" s="32">
        <v>1470</v>
      </c>
      <c r="B1474" s="33">
        <f>ESTUDIANTES!B1474</f>
        <v>0</v>
      </c>
      <c r="C1474" s="33">
        <f>ESTUDIANTES!C1474</f>
        <v>0</v>
      </c>
      <c r="D1474" s="99">
        <f>ESTUDIANTES!D1474</f>
        <v>0</v>
      </c>
      <c r="E1474" s="99"/>
      <c r="F1474" s="99"/>
      <c r="G1474" s="99"/>
      <c r="H1474" s="34">
        <f>ESTUDIANTES!E1474</f>
        <v>0</v>
      </c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  <c r="GG1474" s="6"/>
      <c r="GH1474" s="6"/>
      <c r="GI1474" s="6"/>
      <c r="GJ1474" s="6"/>
      <c r="GK1474" s="6"/>
      <c r="GL1474" s="6"/>
      <c r="GM1474" s="6"/>
      <c r="GN1474" s="6"/>
      <c r="GO1474" s="6"/>
      <c r="GP1474" s="6"/>
      <c r="GQ1474" s="6"/>
      <c r="GR1474" s="6"/>
      <c r="GS1474" s="6"/>
      <c r="GT1474" s="6"/>
      <c r="GU1474" s="6"/>
      <c r="GV1474" s="6"/>
      <c r="GW1474" s="6"/>
      <c r="GX1474" s="6"/>
      <c r="GY1474" s="6"/>
      <c r="GZ1474" s="6"/>
      <c r="HA1474" s="6"/>
      <c r="HB1474" s="6"/>
      <c r="HC1474" s="6"/>
      <c r="HD1474" s="6"/>
      <c r="HE1474" s="6"/>
      <c r="HF1474" s="6"/>
      <c r="HG1474" s="6"/>
      <c r="HH1474" s="6"/>
      <c r="HI1474" s="6"/>
      <c r="HJ1474" s="6"/>
      <c r="HK1474" s="6"/>
      <c r="HL1474" s="6"/>
      <c r="HM1474" s="6"/>
      <c r="HN1474" s="6"/>
      <c r="HO1474" s="6"/>
      <c r="HP1474" s="6"/>
      <c r="HQ1474" s="6"/>
      <c r="HR1474" s="6"/>
      <c r="HS1474" s="6"/>
      <c r="HT1474" s="6"/>
      <c r="HU1474" s="6"/>
      <c r="HV1474" s="6"/>
      <c r="HW1474" s="6"/>
      <c r="HX1474" s="6"/>
      <c r="HY1474" s="6"/>
      <c r="HZ1474" s="6"/>
      <c r="IA1474" s="6"/>
      <c r="IB1474" s="6"/>
      <c r="IC1474" s="6"/>
      <c r="ID1474" s="6"/>
      <c r="IE1474" s="6"/>
      <c r="IF1474" s="6"/>
      <c r="IG1474" s="6"/>
      <c r="IH1474" s="6"/>
      <c r="II1474" s="6"/>
      <c r="IJ1474" s="6"/>
      <c r="IK1474" s="6"/>
      <c r="IL1474" s="6"/>
      <c r="IM1474" s="6"/>
      <c r="IN1474" s="6"/>
      <c r="IO1474" s="6"/>
      <c r="IP1474" s="6"/>
      <c r="IQ1474" s="6"/>
      <c r="IR1474" s="6"/>
      <c r="IS1474" s="6"/>
      <c r="IT1474" s="6"/>
      <c r="IU1474" s="6"/>
      <c r="IV1474" s="6"/>
      <c r="IW1474" s="6"/>
      <c r="IX1474" s="6"/>
      <c r="IY1474" s="6"/>
      <c r="IZ1474" s="6"/>
    </row>
    <row r="1475" spans="1:260" s="5" customFormat="1" x14ac:dyDescent="0.35">
      <c r="A1475" s="32">
        <v>1471</v>
      </c>
      <c r="B1475" s="33">
        <f>ESTUDIANTES!B1475</f>
        <v>0</v>
      </c>
      <c r="C1475" s="33">
        <f>ESTUDIANTES!C1475</f>
        <v>0</v>
      </c>
      <c r="D1475" s="99">
        <f>ESTUDIANTES!D1475</f>
        <v>0</v>
      </c>
      <c r="E1475" s="99"/>
      <c r="F1475" s="99"/>
      <c r="G1475" s="99"/>
      <c r="H1475" s="34">
        <f>ESTUDIANTES!E1475</f>
        <v>0</v>
      </c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  <c r="GG1475" s="6"/>
      <c r="GH1475" s="6"/>
      <c r="GI1475" s="6"/>
      <c r="GJ1475" s="6"/>
      <c r="GK1475" s="6"/>
      <c r="GL1475" s="6"/>
      <c r="GM1475" s="6"/>
      <c r="GN1475" s="6"/>
      <c r="GO1475" s="6"/>
      <c r="GP1475" s="6"/>
      <c r="GQ1475" s="6"/>
      <c r="GR1475" s="6"/>
      <c r="GS1475" s="6"/>
      <c r="GT1475" s="6"/>
      <c r="GU1475" s="6"/>
      <c r="GV1475" s="6"/>
      <c r="GW1475" s="6"/>
      <c r="GX1475" s="6"/>
      <c r="GY1475" s="6"/>
      <c r="GZ1475" s="6"/>
      <c r="HA1475" s="6"/>
      <c r="HB1475" s="6"/>
      <c r="HC1475" s="6"/>
      <c r="HD1475" s="6"/>
      <c r="HE1475" s="6"/>
      <c r="HF1475" s="6"/>
      <c r="HG1475" s="6"/>
      <c r="HH1475" s="6"/>
      <c r="HI1475" s="6"/>
      <c r="HJ1475" s="6"/>
      <c r="HK1475" s="6"/>
      <c r="HL1475" s="6"/>
      <c r="HM1475" s="6"/>
      <c r="HN1475" s="6"/>
      <c r="HO1475" s="6"/>
      <c r="HP1475" s="6"/>
      <c r="HQ1475" s="6"/>
      <c r="HR1475" s="6"/>
      <c r="HS1475" s="6"/>
      <c r="HT1475" s="6"/>
      <c r="HU1475" s="6"/>
      <c r="HV1475" s="6"/>
      <c r="HW1475" s="6"/>
      <c r="HX1475" s="6"/>
      <c r="HY1475" s="6"/>
      <c r="HZ1475" s="6"/>
      <c r="IA1475" s="6"/>
      <c r="IB1475" s="6"/>
      <c r="IC1475" s="6"/>
      <c r="ID1475" s="6"/>
      <c r="IE1475" s="6"/>
      <c r="IF1475" s="6"/>
      <c r="IG1475" s="6"/>
      <c r="IH1475" s="6"/>
      <c r="II1475" s="6"/>
      <c r="IJ1475" s="6"/>
      <c r="IK1475" s="6"/>
      <c r="IL1475" s="6"/>
      <c r="IM1475" s="6"/>
      <c r="IN1475" s="6"/>
      <c r="IO1475" s="6"/>
      <c r="IP1475" s="6"/>
      <c r="IQ1475" s="6"/>
      <c r="IR1475" s="6"/>
      <c r="IS1475" s="6"/>
      <c r="IT1475" s="6"/>
      <c r="IU1475" s="6"/>
      <c r="IV1475" s="6"/>
      <c r="IW1475" s="6"/>
      <c r="IX1475" s="6"/>
      <c r="IY1475" s="6"/>
      <c r="IZ1475" s="6"/>
    </row>
    <row r="1476" spans="1:260" s="5" customFormat="1" x14ac:dyDescent="0.35">
      <c r="A1476" s="32">
        <v>1472</v>
      </c>
      <c r="B1476" s="33">
        <f>ESTUDIANTES!B1476</f>
        <v>0</v>
      </c>
      <c r="C1476" s="33">
        <f>ESTUDIANTES!C1476</f>
        <v>0</v>
      </c>
      <c r="D1476" s="99">
        <f>ESTUDIANTES!D1476</f>
        <v>0</v>
      </c>
      <c r="E1476" s="99"/>
      <c r="F1476" s="99"/>
      <c r="G1476" s="99"/>
      <c r="H1476" s="34">
        <f>ESTUDIANTES!E1476</f>
        <v>0</v>
      </c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  <c r="GG1476" s="6"/>
      <c r="GH1476" s="6"/>
      <c r="GI1476" s="6"/>
      <c r="GJ1476" s="6"/>
      <c r="GK1476" s="6"/>
      <c r="GL1476" s="6"/>
      <c r="GM1476" s="6"/>
      <c r="GN1476" s="6"/>
      <c r="GO1476" s="6"/>
      <c r="GP1476" s="6"/>
      <c r="GQ1476" s="6"/>
      <c r="GR1476" s="6"/>
      <c r="GS1476" s="6"/>
      <c r="GT1476" s="6"/>
      <c r="GU1476" s="6"/>
      <c r="GV1476" s="6"/>
      <c r="GW1476" s="6"/>
      <c r="GX1476" s="6"/>
      <c r="GY1476" s="6"/>
      <c r="GZ1476" s="6"/>
      <c r="HA1476" s="6"/>
      <c r="HB1476" s="6"/>
      <c r="HC1476" s="6"/>
      <c r="HD1476" s="6"/>
      <c r="HE1476" s="6"/>
      <c r="HF1476" s="6"/>
      <c r="HG1476" s="6"/>
      <c r="HH1476" s="6"/>
      <c r="HI1476" s="6"/>
      <c r="HJ1476" s="6"/>
      <c r="HK1476" s="6"/>
      <c r="HL1476" s="6"/>
      <c r="HM1476" s="6"/>
      <c r="HN1476" s="6"/>
      <c r="HO1476" s="6"/>
      <c r="HP1476" s="6"/>
      <c r="HQ1476" s="6"/>
      <c r="HR1476" s="6"/>
      <c r="HS1476" s="6"/>
      <c r="HT1476" s="6"/>
      <c r="HU1476" s="6"/>
      <c r="HV1476" s="6"/>
      <c r="HW1476" s="6"/>
      <c r="HX1476" s="6"/>
      <c r="HY1476" s="6"/>
      <c r="HZ1476" s="6"/>
      <c r="IA1476" s="6"/>
      <c r="IB1476" s="6"/>
      <c r="IC1476" s="6"/>
      <c r="ID1476" s="6"/>
      <c r="IE1476" s="6"/>
      <c r="IF1476" s="6"/>
      <c r="IG1476" s="6"/>
      <c r="IH1476" s="6"/>
      <c r="II1476" s="6"/>
      <c r="IJ1476" s="6"/>
      <c r="IK1476" s="6"/>
      <c r="IL1476" s="6"/>
      <c r="IM1476" s="6"/>
      <c r="IN1476" s="6"/>
      <c r="IO1476" s="6"/>
      <c r="IP1476" s="6"/>
      <c r="IQ1476" s="6"/>
      <c r="IR1476" s="6"/>
      <c r="IS1476" s="6"/>
      <c r="IT1476" s="6"/>
      <c r="IU1476" s="6"/>
      <c r="IV1476" s="6"/>
      <c r="IW1476" s="6"/>
      <c r="IX1476" s="6"/>
      <c r="IY1476" s="6"/>
      <c r="IZ1476" s="6"/>
    </row>
    <row r="1477" spans="1:260" s="5" customFormat="1" x14ac:dyDescent="0.35">
      <c r="A1477" s="32">
        <v>1473</v>
      </c>
      <c r="B1477" s="33">
        <f>ESTUDIANTES!B1477</f>
        <v>0</v>
      </c>
      <c r="C1477" s="33">
        <f>ESTUDIANTES!C1477</f>
        <v>0</v>
      </c>
      <c r="D1477" s="99">
        <f>ESTUDIANTES!D1477</f>
        <v>0</v>
      </c>
      <c r="E1477" s="99"/>
      <c r="F1477" s="99"/>
      <c r="G1477" s="99"/>
      <c r="H1477" s="34">
        <f>ESTUDIANTES!E1477</f>
        <v>0</v>
      </c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  <c r="GG1477" s="6"/>
      <c r="GH1477" s="6"/>
      <c r="GI1477" s="6"/>
      <c r="GJ1477" s="6"/>
      <c r="GK1477" s="6"/>
      <c r="GL1477" s="6"/>
      <c r="GM1477" s="6"/>
      <c r="GN1477" s="6"/>
      <c r="GO1477" s="6"/>
      <c r="GP1477" s="6"/>
      <c r="GQ1477" s="6"/>
      <c r="GR1477" s="6"/>
      <c r="GS1477" s="6"/>
      <c r="GT1477" s="6"/>
      <c r="GU1477" s="6"/>
      <c r="GV1477" s="6"/>
      <c r="GW1477" s="6"/>
      <c r="GX1477" s="6"/>
      <c r="GY1477" s="6"/>
      <c r="GZ1477" s="6"/>
      <c r="HA1477" s="6"/>
      <c r="HB1477" s="6"/>
      <c r="HC1477" s="6"/>
      <c r="HD1477" s="6"/>
      <c r="HE1477" s="6"/>
      <c r="HF1477" s="6"/>
      <c r="HG1477" s="6"/>
      <c r="HH1477" s="6"/>
      <c r="HI1477" s="6"/>
      <c r="HJ1477" s="6"/>
      <c r="HK1477" s="6"/>
      <c r="HL1477" s="6"/>
      <c r="HM1477" s="6"/>
      <c r="HN1477" s="6"/>
      <c r="HO1477" s="6"/>
      <c r="HP1477" s="6"/>
      <c r="HQ1477" s="6"/>
      <c r="HR1477" s="6"/>
      <c r="HS1477" s="6"/>
      <c r="HT1477" s="6"/>
      <c r="HU1477" s="6"/>
      <c r="HV1477" s="6"/>
      <c r="HW1477" s="6"/>
      <c r="HX1477" s="6"/>
      <c r="HY1477" s="6"/>
      <c r="HZ1477" s="6"/>
      <c r="IA1477" s="6"/>
      <c r="IB1477" s="6"/>
      <c r="IC1477" s="6"/>
      <c r="ID1477" s="6"/>
      <c r="IE1477" s="6"/>
      <c r="IF1477" s="6"/>
      <c r="IG1477" s="6"/>
      <c r="IH1477" s="6"/>
      <c r="II1477" s="6"/>
      <c r="IJ1477" s="6"/>
      <c r="IK1477" s="6"/>
      <c r="IL1477" s="6"/>
      <c r="IM1477" s="6"/>
      <c r="IN1477" s="6"/>
      <c r="IO1477" s="6"/>
      <c r="IP1477" s="6"/>
      <c r="IQ1477" s="6"/>
      <c r="IR1477" s="6"/>
      <c r="IS1477" s="6"/>
      <c r="IT1477" s="6"/>
      <c r="IU1477" s="6"/>
      <c r="IV1477" s="6"/>
      <c r="IW1477" s="6"/>
      <c r="IX1477" s="6"/>
      <c r="IY1477" s="6"/>
      <c r="IZ1477" s="6"/>
    </row>
    <row r="1478" spans="1:260" s="5" customFormat="1" x14ac:dyDescent="0.35">
      <c r="A1478" s="32">
        <v>1474</v>
      </c>
      <c r="B1478" s="33">
        <f>ESTUDIANTES!B1478</f>
        <v>0</v>
      </c>
      <c r="C1478" s="33">
        <f>ESTUDIANTES!C1478</f>
        <v>0</v>
      </c>
      <c r="D1478" s="99">
        <f>ESTUDIANTES!D1478</f>
        <v>0</v>
      </c>
      <c r="E1478" s="99"/>
      <c r="F1478" s="99"/>
      <c r="G1478" s="99"/>
      <c r="H1478" s="34">
        <f>ESTUDIANTES!E1478</f>
        <v>0</v>
      </c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  <c r="GG1478" s="6"/>
      <c r="GH1478" s="6"/>
      <c r="GI1478" s="6"/>
      <c r="GJ1478" s="6"/>
      <c r="GK1478" s="6"/>
      <c r="GL1478" s="6"/>
      <c r="GM1478" s="6"/>
      <c r="GN1478" s="6"/>
      <c r="GO1478" s="6"/>
      <c r="GP1478" s="6"/>
      <c r="GQ1478" s="6"/>
      <c r="GR1478" s="6"/>
      <c r="GS1478" s="6"/>
      <c r="GT1478" s="6"/>
      <c r="GU1478" s="6"/>
      <c r="GV1478" s="6"/>
      <c r="GW1478" s="6"/>
      <c r="GX1478" s="6"/>
      <c r="GY1478" s="6"/>
      <c r="GZ1478" s="6"/>
      <c r="HA1478" s="6"/>
      <c r="HB1478" s="6"/>
      <c r="HC1478" s="6"/>
      <c r="HD1478" s="6"/>
      <c r="HE1478" s="6"/>
      <c r="HF1478" s="6"/>
      <c r="HG1478" s="6"/>
      <c r="HH1478" s="6"/>
      <c r="HI1478" s="6"/>
      <c r="HJ1478" s="6"/>
      <c r="HK1478" s="6"/>
      <c r="HL1478" s="6"/>
      <c r="HM1478" s="6"/>
      <c r="HN1478" s="6"/>
      <c r="HO1478" s="6"/>
      <c r="HP1478" s="6"/>
      <c r="HQ1478" s="6"/>
      <c r="HR1478" s="6"/>
      <c r="HS1478" s="6"/>
      <c r="HT1478" s="6"/>
      <c r="HU1478" s="6"/>
      <c r="HV1478" s="6"/>
      <c r="HW1478" s="6"/>
      <c r="HX1478" s="6"/>
      <c r="HY1478" s="6"/>
      <c r="HZ1478" s="6"/>
      <c r="IA1478" s="6"/>
      <c r="IB1478" s="6"/>
      <c r="IC1478" s="6"/>
      <c r="ID1478" s="6"/>
      <c r="IE1478" s="6"/>
      <c r="IF1478" s="6"/>
      <c r="IG1478" s="6"/>
      <c r="IH1478" s="6"/>
      <c r="II1478" s="6"/>
      <c r="IJ1478" s="6"/>
      <c r="IK1478" s="6"/>
      <c r="IL1478" s="6"/>
      <c r="IM1478" s="6"/>
      <c r="IN1478" s="6"/>
      <c r="IO1478" s="6"/>
      <c r="IP1478" s="6"/>
      <c r="IQ1478" s="6"/>
      <c r="IR1478" s="6"/>
      <c r="IS1478" s="6"/>
      <c r="IT1478" s="6"/>
      <c r="IU1478" s="6"/>
      <c r="IV1478" s="6"/>
      <c r="IW1478" s="6"/>
      <c r="IX1478" s="6"/>
      <c r="IY1478" s="6"/>
      <c r="IZ1478" s="6"/>
    </row>
    <row r="1479" spans="1:260" s="5" customFormat="1" x14ac:dyDescent="0.35">
      <c r="A1479" s="32">
        <v>1475</v>
      </c>
      <c r="B1479" s="33">
        <f>ESTUDIANTES!B1479</f>
        <v>0</v>
      </c>
      <c r="C1479" s="33">
        <f>ESTUDIANTES!C1479</f>
        <v>0</v>
      </c>
      <c r="D1479" s="99">
        <f>ESTUDIANTES!D1479</f>
        <v>0</v>
      </c>
      <c r="E1479" s="99"/>
      <c r="F1479" s="99"/>
      <c r="G1479" s="99"/>
      <c r="H1479" s="34">
        <f>ESTUDIANTES!E1479</f>
        <v>0</v>
      </c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  <c r="GG1479" s="6"/>
      <c r="GH1479" s="6"/>
      <c r="GI1479" s="6"/>
      <c r="GJ1479" s="6"/>
      <c r="GK1479" s="6"/>
      <c r="GL1479" s="6"/>
      <c r="GM1479" s="6"/>
      <c r="GN1479" s="6"/>
      <c r="GO1479" s="6"/>
      <c r="GP1479" s="6"/>
      <c r="GQ1479" s="6"/>
      <c r="GR1479" s="6"/>
      <c r="GS1479" s="6"/>
      <c r="GT1479" s="6"/>
      <c r="GU1479" s="6"/>
      <c r="GV1479" s="6"/>
      <c r="GW1479" s="6"/>
      <c r="GX1479" s="6"/>
      <c r="GY1479" s="6"/>
      <c r="GZ1479" s="6"/>
      <c r="HA1479" s="6"/>
      <c r="HB1479" s="6"/>
      <c r="HC1479" s="6"/>
      <c r="HD1479" s="6"/>
      <c r="HE1479" s="6"/>
      <c r="HF1479" s="6"/>
      <c r="HG1479" s="6"/>
      <c r="HH1479" s="6"/>
      <c r="HI1479" s="6"/>
      <c r="HJ1479" s="6"/>
      <c r="HK1479" s="6"/>
      <c r="HL1479" s="6"/>
      <c r="HM1479" s="6"/>
      <c r="HN1479" s="6"/>
      <c r="HO1479" s="6"/>
      <c r="HP1479" s="6"/>
      <c r="HQ1479" s="6"/>
      <c r="HR1479" s="6"/>
      <c r="HS1479" s="6"/>
      <c r="HT1479" s="6"/>
      <c r="HU1479" s="6"/>
      <c r="HV1479" s="6"/>
      <c r="HW1479" s="6"/>
      <c r="HX1479" s="6"/>
      <c r="HY1479" s="6"/>
      <c r="HZ1479" s="6"/>
      <c r="IA1479" s="6"/>
      <c r="IB1479" s="6"/>
      <c r="IC1479" s="6"/>
      <c r="ID1479" s="6"/>
      <c r="IE1479" s="6"/>
      <c r="IF1479" s="6"/>
      <c r="IG1479" s="6"/>
      <c r="IH1479" s="6"/>
      <c r="II1479" s="6"/>
      <c r="IJ1479" s="6"/>
      <c r="IK1479" s="6"/>
      <c r="IL1479" s="6"/>
      <c r="IM1479" s="6"/>
      <c r="IN1479" s="6"/>
      <c r="IO1479" s="6"/>
      <c r="IP1479" s="6"/>
      <c r="IQ1479" s="6"/>
      <c r="IR1479" s="6"/>
      <c r="IS1479" s="6"/>
      <c r="IT1479" s="6"/>
      <c r="IU1479" s="6"/>
      <c r="IV1479" s="6"/>
      <c r="IW1479" s="6"/>
      <c r="IX1479" s="6"/>
      <c r="IY1479" s="6"/>
      <c r="IZ1479" s="6"/>
    </row>
    <row r="1480" spans="1:260" s="5" customFormat="1" x14ac:dyDescent="0.35">
      <c r="A1480" s="32">
        <v>1476</v>
      </c>
      <c r="B1480" s="33">
        <f>ESTUDIANTES!B1480</f>
        <v>0</v>
      </c>
      <c r="C1480" s="33">
        <f>ESTUDIANTES!C1480</f>
        <v>0</v>
      </c>
      <c r="D1480" s="99">
        <f>ESTUDIANTES!D1480</f>
        <v>0</v>
      </c>
      <c r="E1480" s="99"/>
      <c r="F1480" s="99"/>
      <c r="G1480" s="99"/>
      <c r="H1480" s="34">
        <f>ESTUDIANTES!E1480</f>
        <v>0</v>
      </c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  <c r="GG1480" s="6"/>
      <c r="GH1480" s="6"/>
      <c r="GI1480" s="6"/>
      <c r="GJ1480" s="6"/>
      <c r="GK1480" s="6"/>
      <c r="GL1480" s="6"/>
      <c r="GM1480" s="6"/>
      <c r="GN1480" s="6"/>
      <c r="GO1480" s="6"/>
      <c r="GP1480" s="6"/>
      <c r="GQ1480" s="6"/>
      <c r="GR1480" s="6"/>
      <c r="GS1480" s="6"/>
      <c r="GT1480" s="6"/>
      <c r="GU1480" s="6"/>
      <c r="GV1480" s="6"/>
      <c r="GW1480" s="6"/>
      <c r="GX1480" s="6"/>
      <c r="GY1480" s="6"/>
      <c r="GZ1480" s="6"/>
      <c r="HA1480" s="6"/>
      <c r="HB1480" s="6"/>
      <c r="HC1480" s="6"/>
      <c r="HD1480" s="6"/>
      <c r="HE1480" s="6"/>
      <c r="HF1480" s="6"/>
      <c r="HG1480" s="6"/>
      <c r="HH1480" s="6"/>
      <c r="HI1480" s="6"/>
      <c r="HJ1480" s="6"/>
      <c r="HK1480" s="6"/>
      <c r="HL1480" s="6"/>
      <c r="HM1480" s="6"/>
      <c r="HN1480" s="6"/>
      <c r="HO1480" s="6"/>
      <c r="HP1480" s="6"/>
      <c r="HQ1480" s="6"/>
      <c r="HR1480" s="6"/>
      <c r="HS1480" s="6"/>
      <c r="HT1480" s="6"/>
      <c r="HU1480" s="6"/>
      <c r="HV1480" s="6"/>
      <c r="HW1480" s="6"/>
      <c r="HX1480" s="6"/>
      <c r="HY1480" s="6"/>
      <c r="HZ1480" s="6"/>
      <c r="IA1480" s="6"/>
      <c r="IB1480" s="6"/>
      <c r="IC1480" s="6"/>
      <c r="ID1480" s="6"/>
      <c r="IE1480" s="6"/>
      <c r="IF1480" s="6"/>
      <c r="IG1480" s="6"/>
      <c r="IH1480" s="6"/>
      <c r="II1480" s="6"/>
      <c r="IJ1480" s="6"/>
      <c r="IK1480" s="6"/>
      <c r="IL1480" s="6"/>
      <c r="IM1480" s="6"/>
      <c r="IN1480" s="6"/>
      <c r="IO1480" s="6"/>
      <c r="IP1480" s="6"/>
      <c r="IQ1480" s="6"/>
      <c r="IR1480" s="6"/>
      <c r="IS1480" s="6"/>
      <c r="IT1480" s="6"/>
      <c r="IU1480" s="6"/>
      <c r="IV1480" s="6"/>
      <c r="IW1480" s="6"/>
      <c r="IX1480" s="6"/>
      <c r="IY1480" s="6"/>
      <c r="IZ1480" s="6"/>
    </row>
    <row r="1481" spans="1:260" s="5" customFormat="1" x14ac:dyDescent="0.35">
      <c r="A1481" s="32">
        <v>1477</v>
      </c>
      <c r="B1481" s="33">
        <f>ESTUDIANTES!B1481</f>
        <v>0</v>
      </c>
      <c r="C1481" s="33">
        <f>ESTUDIANTES!C1481</f>
        <v>0</v>
      </c>
      <c r="D1481" s="99">
        <f>ESTUDIANTES!D1481</f>
        <v>0</v>
      </c>
      <c r="E1481" s="99"/>
      <c r="F1481" s="99"/>
      <c r="G1481" s="99"/>
      <c r="H1481" s="34">
        <f>ESTUDIANTES!E1481</f>
        <v>0</v>
      </c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  <c r="GG1481" s="6"/>
      <c r="GH1481" s="6"/>
      <c r="GI1481" s="6"/>
      <c r="GJ1481" s="6"/>
      <c r="GK1481" s="6"/>
      <c r="GL1481" s="6"/>
      <c r="GM1481" s="6"/>
      <c r="GN1481" s="6"/>
      <c r="GO1481" s="6"/>
      <c r="GP1481" s="6"/>
      <c r="GQ1481" s="6"/>
      <c r="GR1481" s="6"/>
      <c r="GS1481" s="6"/>
      <c r="GT1481" s="6"/>
      <c r="GU1481" s="6"/>
      <c r="GV1481" s="6"/>
      <c r="GW1481" s="6"/>
      <c r="GX1481" s="6"/>
      <c r="GY1481" s="6"/>
      <c r="GZ1481" s="6"/>
      <c r="HA1481" s="6"/>
      <c r="HB1481" s="6"/>
      <c r="HC1481" s="6"/>
      <c r="HD1481" s="6"/>
      <c r="HE1481" s="6"/>
      <c r="HF1481" s="6"/>
      <c r="HG1481" s="6"/>
      <c r="HH1481" s="6"/>
      <c r="HI1481" s="6"/>
      <c r="HJ1481" s="6"/>
      <c r="HK1481" s="6"/>
      <c r="HL1481" s="6"/>
      <c r="HM1481" s="6"/>
      <c r="HN1481" s="6"/>
      <c r="HO1481" s="6"/>
      <c r="HP1481" s="6"/>
      <c r="HQ1481" s="6"/>
      <c r="HR1481" s="6"/>
      <c r="HS1481" s="6"/>
      <c r="HT1481" s="6"/>
      <c r="HU1481" s="6"/>
      <c r="HV1481" s="6"/>
      <c r="HW1481" s="6"/>
      <c r="HX1481" s="6"/>
      <c r="HY1481" s="6"/>
      <c r="HZ1481" s="6"/>
      <c r="IA1481" s="6"/>
      <c r="IB1481" s="6"/>
      <c r="IC1481" s="6"/>
      <c r="ID1481" s="6"/>
      <c r="IE1481" s="6"/>
      <c r="IF1481" s="6"/>
      <c r="IG1481" s="6"/>
      <c r="IH1481" s="6"/>
      <c r="II1481" s="6"/>
      <c r="IJ1481" s="6"/>
      <c r="IK1481" s="6"/>
      <c r="IL1481" s="6"/>
      <c r="IM1481" s="6"/>
      <c r="IN1481" s="6"/>
      <c r="IO1481" s="6"/>
      <c r="IP1481" s="6"/>
      <c r="IQ1481" s="6"/>
      <c r="IR1481" s="6"/>
      <c r="IS1481" s="6"/>
      <c r="IT1481" s="6"/>
      <c r="IU1481" s="6"/>
      <c r="IV1481" s="6"/>
      <c r="IW1481" s="6"/>
      <c r="IX1481" s="6"/>
      <c r="IY1481" s="6"/>
      <c r="IZ1481" s="6"/>
    </row>
    <row r="1482" spans="1:260" s="5" customFormat="1" x14ac:dyDescent="0.35">
      <c r="A1482" s="32">
        <v>1478</v>
      </c>
      <c r="B1482" s="33">
        <f>ESTUDIANTES!B1482</f>
        <v>0</v>
      </c>
      <c r="C1482" s="33">
        <f>ESTUDIANTES!C1482</f>
        <v>0</v>
      </c>
      <c r="D1482" s="99">
        <f>ESTUDIANTES!D1482</f>
        <v>0</v>
      </c>
      <c r="E1482" s="99"/>
      <c r="F1482" s="99"/>
      <c r="G1482" s="99"/>
      <c r="H1482" s="34">
        <f>ESTUDIANTES!E1482</f>
        <v>0</v>
      </c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  <c r="GG1482" s="6"/>
      <c r="GH1482" s="6"/>
      <c r="GI1482" s="6"/>
      <c r="GJ1482" s="6"/>
      <c r="GK1482" s="6"/>
      <c r="GL1482" s="6"/>
      <c r="GM1482" s="6"/>
      <c r="GN1482" s="6"/>
      <c r="GO1482" s="6"/>
      <c r="GP1482" s="6"/>
      <c r="GQ1482" s="6"/>
      <c r="GR1482" s="6"/>
      <c r="GS1482" s="6"/>
      <c r="GT1482" s="6"/>
      <c r="GU1482" s="6"/>
      <c r="GV1482" s="6"/>
      <c r="GW1482" s="6"/>
      <c r="GX1482" s="6"/>
      <c r="GY1482" s="6"/>
      <c r="GZ1482" s="6"/>
      <c r="HA1482" s="6"/>
      <c r="HB1482" s="6"/>
      <c r="HC1482" s="6"/>
      <c r="HD1482" s="6"/>
      <c r="HE1482" s="6"/>
      <c r="HF1482" s="6"/>
      <c r="HG1482" s="6"/>
      <c r="HH1482" s="6"/>
      <c r="HI1482" s="6"/>
      <c r="HJ1482" s="6"/>
      <c r="HK1482" s="6"/>
      <c r="HL1482" s="6"/>
      <c r="HM1482" s="6"/>
      <c r="HN1482" s="6"/>
      <c r="HO1482" s="6"/>
      <c r="HP1482" s="6"/>
      <c r="HQ1482" s="6"/>
      <c r="HR1482" s="6"/>
      <c r="HS1482" s="6"/>
      <c r="HT1482" s="6"/>
      <c r="HU1482" s="6"/>
      <c r="HV1482" s="6"/>
      <c r="HW1482" s="6"/>
      <c r="HX1482" s="6"/>
      <c r="HY1482" s="6"/>
      <c r="HZ1482" s="6"/>
      <c r="IA1482" s="6"/>
      <c r="IB1482" s="6"/>
      <c r="IC1482" s="6"/>
      <c r="ID1482" s="6"/>
      <c r="IE1482" s="6"/>
      <c r="IF1482" s="6"/>
      <c r="IG1482" s="6"/>
      <c r="IH1482" s="6"/>
      <c r="II1482" s="6"/>
      <c r="IJ1482" s="6"/>
      <c r="IK1482" s="6"/>
      <c r="IL1482" s="6"/>
      <c r="IM1482" s="6"/>
      <c r="IN1482" s="6"/>
      <c r="IO1482" s="6"/>
      <c r="IP1482" s="6"/>
      <c r="IQ1482" s="6"/>
      <c r="IR1482" s="6"/>
      <c r="IS1482" s="6"/>
      <c r="IT1482" s="6"/>
      <c r="IU1482" s="6"/>
      <c r="IV1482" s="6"/>
      <c r="IW1482" s="6"/>
      <c r="IX1482" s="6"/>
      <c r="IY1482" s="6"/>
      <c r="IZ1482" s="6"/>
    </row>
    <row r="1483" spans="1:260" s="5" customFormat="1" x14ac:dyDescent="0.35">
      <c r="A1483" s="32">
        <v>1479</v>
      </c>
      <c r="B1483" s="33">
        <f>ESTUDIANTES!B1483</f>
        <v>0</v>
      </c>
      <c r="C1483" s="33">
        <f>ESTUDIANTES!C1483</f>
        <v>0</v>
      </c>
      <c r="D1483" s="99">
        <f>ESTUDIANTES!D1483</f>
        <v>0</v>
      </c>
      <c r="E1483" s="99"/>
      <c r="F1483" s="99"/>
      <c r="G1483" s="99"/>
      <c r="H1483" s="34">
        <f>ESTUDIANTES!E1483</f>
        <v>0</v>
      </c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  <c r="GG1483" s="6"/>
      <c r="GH1483" s="6"/>
      <c r="GI1483" s="6"/>
      <c r="GJ1483" s="6"/>
      <c r="GK1483" s="6"/>
      <c r="GL1483" s="6"/>
      <c r="GM1483" s="6"/>
      <c r="GN1483" s="6"/>
      <c r="GO1483" s="6"/>
      <c r="GP1483" s="6"/>
      <c r="GQ1483" s="6"/>
      <c r="GR1483" s="6"/>
      <c r="GS1483" s="6"/>
      <c r="GT1483" s="6"/>
      <c r="GU1483" s="6"/>
      <c r="GV1483" s="6"/>
      <c r="GW1483" s="6"/>
      <c r="GX1483" s="6"/>
      <c r="GY1483" s="6"/>
      <c r="GZ1483" s="6"/>
      <c r="HA1483" s="6"/>
      <c r="HB1483" s="6"/>
      <c r="HC1483" s="6"/>
      <c r="HD1483" s="6"/>
      <c r="HE1483" s="6"/>
      <c r="HF1483" s="6"/>
      <c r="HG1483" s="6"/>
      <c r="HH1483" s="6"/>
      <c r="HI1483" s="6"/>
      <c r="HJ1483" s="6"/>
      <c r="HK1483" s="6"/>
      <c r="HL1483" s="6"/>
      <c r="HM1483" s="6"/>
      <c r="HN1483" s="6"/>
      <c r="HO1483" s="6"/>
      <c r="HP1483" s="6"/>
      <c r="HQ1483" s="6"/>
      <c r="HR1483" s="6"/>
      <c r="HS1483" s="6"/>
      <c r="HT1483" s="6"/>
      <c r="HU1483" s="6"/>
      <c r="HV1483" s="6"/>
      <c r="HW1483" s="6"/>
      <c r="HX1483" s="6"/>
      <c r="HY1483" s="6"/>
      <c r="HZ1483" s="6"/>
      <c r="IA1483" s="6"/>
      <c r="IB1483" s="6"/>
      <c r="IC1483" s="6"/>
      <c r="ID1483" s="6"/>
      <c r="IE1483" s="6"/>
      <c r="IF1483" s="6"/>
      <c r="IG1483" s="6"/>
      <c r="IH1483" s="6"/>
      <c r="II1483" s="6"/>
      <c r="IJ1483" s="6"/>
      <c r="IK1483" s="6"/>
      <c r="IL1483" s="6"/>
      <c r="IM1483" s="6"/>
      <c r="IN1483" s="6"/>
      <c r="IO1483" s="6"/>
      <c r="IP1483" s="6"/>
      <c r="IQ1483" s="6"/>
      <c r="IR1483" s="6"/>
      <c r="IS1483" s="6"/>
      <c r="IT1483" s="6"/>
      <c r="IU1483" s="6"/>
      <c r="IV1483" s="6"/>
      <c r="IW1483" s="6"/>
      <c r="IX1483" s="6"/>
      <c r="IY1483" s="6"/>
      <c r="IZ1483" s="6"/>
    </row>
    <row r="1484" spans="1:260" s="5" customFormat="1" x14ac:dyDescent="0.35">
      <c r="A1484" s="32">
        <v>1480</v>
      </c>
      <c r="B1484" s="33">
        <f>ESTUDIANTES!B1484</f>
        <v>0</v>
      </c>
      <c r="C1484" s="33">
        <f>ESTUDIANTES!C1484</f>
        <v>0</v>
      </c>
      <c r="D1484" s="99">
        <f>ESTUDIANTES!D1484</f>
        <v>0</v>
      </c>
      <c r="E1484" s="99"/>
      <c r="F1484" s="99"/>
      <c r="G1484" s="99"/>
      <c r="H1484" s="34">
        <f>ESTUDIANTES!E1484</f>
        <v>0</v>
      </c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  <c r="GG1484" s="6"/>
      <c r="GH1484" s="6"/>
      <c r="GI1484" s="6"/>
      <c r="GJ1484" s="6"/>
      <c r="GK1484" s="6"/>
      <c r="GL1484" s="6"/>
      <c r="GM1484" s="6"/>
      <c r="GN1484" s="6"/>
      <c r="GO1484" s="6"/>
      <c r="GP1484" s="6"/>
      <c r="GQ1484" s="6"/>
      <c r="GR1484" s="6"/>
      <c r="GS1484" s="6"/>
      <c r="GT1484" s="6"/>
      <c r="GU1484" s="6"/>
      <c r="GV1484" s="6"/>
      <c r="GW1484" s="6"/>
      <c r="GX1484" s="6"/>
      <c r="GY1484" s="6"/>
      <c r="GZ1484" s="6"/>
      <c r="HA1484" s="6"/>
      <c r="HB1484" s="6"/>
      <c r="HC1484" s="6"/>
      <c r="HD1484" s="6"/>
      <c r="HE1484" s="6"/>
      <c r="HF1484" s="6"/>
      <c r="HG1484" s="6"/>
      <c r="HH1484" s="6"/>
      <c r="HI1484" s="6"/>
      <c r="HJ1484" s="6"/>
      <c r="HK1484" s="6"/>
      <c r="HL1484" s="6"/>
      <c r="HM1484" s="6"/>
      <c r="HN1484" s="6"/>
      <c r="HO1484" s="6"/>
      <c r="HP1484" s="6"/>
      <c r="HQ1484" s="6"/>
      <c r="HR1484" s="6"/>
      <c r="HS1484" s="6"/>
      <c r="HT1484" s="6"/>
      <c r="HU1484" s="6"/>
      <c r="HV1484" s="6"/>
      <c r="HW1484" s="6"/>
      <c r="HX1484" s="6"/>
      <c r="HY1484" s="6"/>
      <c r="HZ1484" s="6"/>
      <c r="IA1484" s="6"/>
      <c r="IB1484" s="6"/>
      <c r="IC1484" s="6"/>
      <c r="ID1484" s="6"/>
      <c r="IE1484" s="6"/>
      <c r="IF1484" s="6"/>
      <c r="IG1484" s="6"/>
      <c r="IH1484" s="6"/>
      <c r="II1484" s="6"/>
      <c r="IJ1484" s="6"/>
      <c r="IK1484" s="6"/>
      <c r="IL1484" s="6"/>
      <c r="IM1484" s="6"/>
      <c r="IN1484" s="6"/>
      <c r="IO1484" s="6"/>
      <c r="IP1484" s="6"/>
      <c r="IQ1484" s="6"/>
      <c r="IR1484" s="6"/>
      <c r="IS1484" s="6"/>
      <c r="IT1484" s="6"/>
      <c r="IU1484" s="6"/>
      <c r="IV1484" s="6"/>
      <c r="IW1484" s="6"/>
      <c r="IX1484" s="6"/>
      <c r="IY1484" s="6"/>
      <c r="IZ1484" s="6"/>
    </row>
    <row r="1485" spans="1:260" s="5" customFormat="1" x14ac:dyDescent="0.35">
      <c r="A1485" s="32">
        <v>1481</v>
      </c>
      <c r="B1485" s="33">
        <f>ESTUDIANTES!B1485</f>
        <v>0</v>
      </c>
      <c r="C1485" s="33">
        <f>ESTUDIANTES!C1485</f>
        <v>0</v>
      </c>
      <c r="D1485" s="99">
        <f>ESTUDIANTES!D1485</f>
        <v>0</v>
      </c>
      <c r="E1485" s="99"/>
      <c r="F1485" s="99"/>
      <c r="G1485" s="99"/>
      <c r="H1485" s="34">
        <f>ESTUDIANTES!E1485</f>
        <v>0</v>
      </c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  <c r="GG1485" s="6"/>
      <c r="GH1485" s="6"/>
      <c r="GI1485" s="6"/>
      <c r="GJ1485" s="6"/>
      <c r="GK1485" s="6"/>
      <c r="GL1485" s="6"/>
      <c r="GM1485" s="6"/>
      <c r="GN1485" s="6"/>
      <c r="GO1485" s="6"/>
      <c r="GP1485" s="6"/>
      <c r="GQ1485" s="6"/>
      <c r="GR1485" s="6"/>
      <c r="GS1485" s="6"/>
      <c r="GT1485" s="6"/>
      <c r="GU1485" s="6"/>
      <c r="GV1485" s="6"/>
      <c r="GW1485" s="6"/>
      <c r="GX1485" s="6"/>
      <c r="GY1485" s="6"/>
      <c r="GZ1485" s="6"/>
      <c r="HA1485" s="6"/>
      <c r="HB1485" s="6"/>
      <c r="HC1485" s="6"/>
      <c r="HD1485" s="6"/>
      <c r="HE1485" s="6"/>
      <c r="HF1485" s="6"/>
      <c r="HG1485" s="6"/>
      <c r="HH1485" s="6"/>
      <c r="HI1485" s="6"/>
      <c r="HJ1485" s="6"/>
      <c r="HK1485" s="6"/>
      <c r="HL1485" s="6"/>
      <c r="HM1485" s="6"/>
      <c r="HN1485" s="6"/>
      <c r="HO1485" s="6"/>
      <c r="HP1485" s="6"/>
      <c r="HQ1485" s="6"/>
      <c r="HR1485" s="6"/>
      <c r="HS1485" s="6"/>
      <c r="HT1485" s="6"/>
      <c r="HU1485" s="6"/>
      <c r="HV1485" s="6"/>
      <c r="HW1485" s="6"/>
      <c r="HX1485" s="6"/>
      <c r="HY1485" s="6"/>
      <c r="HZ1485" s="6"/>
      <c r="IA1485" s="6"/>
      <c r="IB1485" s="6"/>
      <c r="IC1485" s="6"/>
      <c r="ID1485" s="6"/>
      <c r="IE1485" s="6"/>
      <c r="IF1485" s="6"/>
      <c r="IG1485" s="6"/>
      <c r="IH1485" s="6"/>
      <c r="II1485" s="6"/>
      <c r="IJ1485" s="6"/>
      <c r="IK1485" s="6"/>
      <c r="IL1485" s="6"/>
      <c r="IM1485" s="6"/>
      <c r="IN1485" s="6"/>
      <c r="IO1485" s="6"/>
      <c r="IP1485" s="6"/>
      <c r="IQ1485" s="6"/>
      <c r="IR1485" s="6"/>
      <c r="IS1485" s="6"/>
      <c r="IT1485" s="6"/>
      <c r="IU1485" s="6"/>
      <c r="IV1485" s="6"/>
      <c r="IW1485" s="6"/>
      <c r="IX1485" s="6"/>
      <c r="IY1485" s="6"/>
      <c r="IZ1485" s="6"/>
    </row>
    <row r="1486" spans="1:260" s="5" customFormat="1" x14ac:dyDescent="0.35">
      <c r="A1486" s="32">
        <v>1482</v>
      </c>
      <c r="B1486" s="33">
        <f>ESTUDIANTES!B1486</f>
        <v>0</v>
      </c>
      <c r="C1486" s="33">
        <f>ESTUDIANTES!C1486</f>
        <v>0</v>
      </c>
      <c r="D1486" s="99">
        <f>ESTUDIANTES!D1486</f>
        <v>0</v>
      </c>
      <c r="E1486" s="99"/>
      <c r="F1486" s="99"/>
      <c r="G1486" s="99"/>
      <c r="H1486" s="34">
        <f>ESTUDIANTES!E1486</f>
        <v>0</v>
      </c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  <c r="GG1486" s="6"/>
      <c r="GH1486" s="6"/>
      <c r="GI1486" s="6"/>
      <c r="GJ1486" s="6"/>
      <c r="GK1486" s="6"/>
      <c r="GL1486" s="6"/>
      <c r="GM1486" s="6"/>
      <c r="GN1486" s="6"/>
      <c r="GO1486" s="6"/>
      <c r="GP1486" s="6"/>
      <c r="GQ1486" s="6"/>
      <c r="GR1486" s="6"/>
      <c r="GS1486" s="6"/>
      <c r="GT1486" s="6"/>
      <c r="GU1486" s="6"/>
      <c r="GV1486" s="6"/>
      <c r="GW1486" s="6"/>
      <c r="GX1486" s="6"/>
      <c r="GY1486" s="6"/>
      <c r="GZ1486" s="6"/>
      <c r="HA1486" s="6"/>
      <c r="HB1486" s="6"/>
      <c r="HC1486" s="6"/>
      <c r="HD1486" s="6"/>
      <c r="HE1486" s="6"/>
      <c r="HF1486" s="6"/>
      <c r="HG1486" s="6"/>
      <c r="HH1486" s="6"/>
      <c r="HI1486" s="6"/>
      <c r="HJ1486" s="6"/>
      <c r="HK1486" s="6"/>
      <c r="HL1486" s="6"/>
      <c r="HM1486" s="6"/>
      <c r="HN1486" s="6"/>
      <c r="HO1486" s="6"/>
      <c r="HP1486" s="6"/>
      <c r="HQ1486" s="6"/>
      <c r="HR1486" s="6"/>
      <c r="HS1486" s="6"/>
      <c r="HT1486" s="6"/>
      <c r="HU1486" s="6"/>
      <c r="HV1486" s="6"/>
      <c r="HW1486" s="6"/>
      <c r="HX1486" s="6"/>
      <c r="HY1486" s="6"/>
      <c r="HZ1486" s="6"/>
      <c r="IA1486" s="6"/>
      <c r="IB1486" s="6"/>
      <c r="IC1486" s="6"/>
      <c r="ID1486" s="6"/>
      <c r="IE1486" s="6"/>
      <c r="IF1486" s="6"/>
      <c r="IG1486" s="6"/>
      <c r="IH1486" s="6"/>
      <c r="II1486" s="6"/>
      <c r="IJ1486" s="6"/>
      <c r="IK1486" s="6"/>
      <c r="IL1486" s="6"/>
      <c r="IM1486" s="6"/>
      <c r="IN1486" s="6"/>
      <c r="IO1486" s="6"/>
      <c r="IP1486" s="6"/>
      <c r="IQ1486" s="6"/>
      <c r="IR1486" s="6"/>
      <c r="IS1486" s="6"/>
      <c r="IT1486" s="6"/>
      <c r="IU1486" s="6"/>
      <c r="IV1486" s="6"/>
      <c r="IW1486" s="6"/>
      <c r="IX1486" s="6"/>
      <c r="IY1486" s="6"/>
      <c r="IZ1486" s="6"/>
    </row>
    <row r="1487" spans="1:260" s="5" customFormat="1" x14ac:dyDescent="0.35">
      <c r="A1487" s="32">
        <v>1483</v>
      </c>
      <c r="B1487" s="33">
        <f>ESTUDIANTES!B1487</f>
        <v>0</v>
      </c>
      <c r="C1487" s="33">
        <f>ESTUDIANTES!C1487</f>
        <v>0</v>
      </c>
      <c r="D1487" s="99">
        <f>ESTUDIANTES!D1487</f>
        <v>0</v>
      </c>
      <c r="E1487" s="99"/>
      <c r="F1487" s="99"/>
      <c r="G1487" s="99"/>
      <c r="H1487" s="34">
        <f>ESTUDIANTES!E1487</f>
        <v>0</v>
      </c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  <c r="GG1487" s="6"/>
      <c r="GH1487" s="6"/>
      <c r="GI1487" s="6"/>
      <c r="GJ1487" s="6"/>
      <c r="GK1487" s="6"/>
      <c r="GL1487" s="6"/>
      <c r="GM1487" s="6"/>
      <c r="GN1487" s="6"/>
      <c r="GO1487" s="6"/>
      <c r="GP1487" s="6"/>
      <c r="GQ1487" s="6"/>
      <c r="GR1487" s="6"/>
      <c r="GS1487" s="6"/>
      <c r="GT1487" s="6"/>
      <c r="GU1487" s="6"/>
      <c r="GV1487" s="6"/>
      <c r="GW1487" s="6"/>
      <c r="GX1487" s="6"/>
      <c r="GY1487" s="6"/>
      <c r="GZ1487" s="6"/>
      <c r="HA1487" s="6"/>
      <c r="HB1487" s="6"/>
      <c r="HC1487" s="6"/>
      <c r="HD1487" s="6"/>
      <c r="HE1487" s="6"/>
      <c r="HF1487" s="6"/>
      <c r="HG1487" s="6"/>
      <c r="HH1487" s="6"/>
      <c r="HI1487" s="6"/>
      <c r="HJ1487" s="6"/>
      <c r="HK1487" s="6"/>
      <c r="HL1487" s="6"/>
      <c r="HM1487" s="6"/>
      <c r="HN1487" s="6"/>
      <c r="HO1487" s="6"/>
      <c r="HP1487" s="6"/>
      <c r="HQ1487" s="6"/>
      <c r="HR1487" s="6"/>
      <c r="HS1487" s="6"/>
      <c r="HT1487" s="6"/>
      <c r="HU1487" s="6"/>
      <c r="HV1487" s="6"/>
      <c r="HW1487" s="6"/>
      <c r="HX1487" s="6"/>
      <c r="HY1487" s="6"/>
      <c r="HZ1487" s="6"/>
      <c r="IA1487" s="6"/>
      <c r="IB1487" s="6"/>
      <c r="IC1487" s="6"/>
      <c r="ID1487" s="6"/>
      <c r="IE1487" s="6"/>
      <c r="IF1487" s="6"/>
      <c r="IG1487" s="6"/>
      <c r="IH1487" s="6"/>
      <c r="II1487" s="6"/>
      <c r="IJ1487" s="6"/>
      <c r="IK1487" s="6"/>
      <c r="IL1487" s="6"/>
      <c r="IM1487" s="6"/>
      <c r="IN1487" s="6"/>
      <c r="IO1487" s="6"/>
      <c r="IP1487" s="6"/>
      <c r="IQ1487" s="6"/>
      <c r="IR1487" s="6"/>
      <c r="IS1487" s="6"/>
      <c r="IT1487" s="6"/>
      <c r="IU1487" s="6"/>
      <c r="IV1487" s="6"/>
      <c r="IW1487" s="6"/>
      <c r="IX1487" s="6"/>
      <c r="IY1487" s="6"/>
      <c r="IZ1487" s="6"/>
    </row>
    <row r="1488" spans="1:260" s="5" customFormat="1" x14ac:dyDescent="0.35">
      <c r="A1488" s="32">
        <v>1484</v>
      </c>
      <c r="B1488" s="33">
        <f>ESTUDIANTES!B1488</f>
        <v>0</v>
      </c>
      <c r="C1488" s="33">
        <f>ESTUDIANTES!C1488</f>
        <v>0</v>
      </c>
      <c r="D1488" s="99">
        <f>ESTUDIANTES!D1488</f>
        <v>0</v>
      </c>
      <c r="E1488" s="99"/>
      <c r="F1488" s="99"/>
      <c r="G1488" s="99"/>
      <c r="H1488" s="34">
        <f>ESTUDIANTES!E1488</f>
        <v>0</v>
      </c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  <c r="GG1488" s="6"/>
      <c r="GH1488" s="6"/>
      <c r="GI1488" s="6"/>
      <c r="GJ1488" s="6"/>
      <c r="GK1488" s="6"/>
      <c r="GL1488" s="6"/>
      <c r="GM1488" s="6"/>
      <c r="GN1488" s="6"/>
      <c r="GO1488" s="6"/>
      <c r="GP1488" s="6"/>
      <c r="GQ1488" s="6"/>
      <c r="GR1488" s="6"/>
      <c r="GS1488" s="6"/>
      <c r="GT1488" s="6"/>
      <c r="GU1488" s="6"/>
      <c r="GV1488" s="6"/>
      <c r="GW1488" s="6"/>
      <c r="GX1488" s="6"/>
      <c r="GY1488" s="6"/>
      <c r="GZ1488" s="6"/>
      <c r="HA1488" s="6"/>
      <c r="HB1488" s="6"/>
      <c r="HC1488" s="6"/>
      <c r="HD1488" s="6"/>
      <c r="HE1488" s="6"/>
      <c r="HF1488" s="6"/>
      <c r="HG1488" s="6"/>
      <c r="HH1488" s="6"/>
      <c r="HI1488" s="6"/>
      <c r="HJ1488" s="6"/>
      <c r="HK1488" s="6"/>
      <c r="HL1488" s="6"/>
      <c r="HM1488" s="6"/>
      <c r="HN1488" s="6"/>
      <c r="HO1488" s="6"/>
      <c r="HP1488" s="6"/>
      <c r="HQ1488" s="6"/>
      <c r="HR1488" s="6"/>
      <c r="HS1488" s="6"/>
      <c r="HT1488" s="6"/>
      <c r="HU1488" s="6"/>
      <c r="HV1488" s="6"/>
      <c r="HW1488" s="6"/>
      <c r="HX1488" s="6"/>
      <c r="HY1488" s="6"/>
      <c r="HZ1488" s="6"/>
      <c r="IA1488" s="6"/>
      <c r="IB1488" s="6"/>
      <c r="IC1488" s="6"/>
      <c r="ID1488" s="6"/>
      <c r="IE1488" s="6"/>
      <c r="IF1488" s="6"/>
      <c r="IG1488" s="6"/>
      <c r="IH1488" s="6"/>
      <c r="II1488" s="6"/>
      <c r="IJ1488" s="6"/>
      <c r="IK1488" s="6"/>
      <c r="IL1488" s="6"/>
      <c r="IM1488" s="6"/>
      <c r="IN1488" s="6"/>
      <c r="IO1488" s="6"/>
      <c r="IP1488" s="6"/>
      <c r="IQ1488" s="6"/>
      <c r="IR1488" s="6"/>
      <c r="IS1488" s="6"/>
      <c r="IT1488" s="6"/>
      <c r="IU1488" s="6"/>
      <c r="IV1488" s="6"/>
      <c r="IW1488" s="6"/>
      <c r="IX1488" s="6"/>
      <c r="IY1488" s="6"/>
      <c r="IZ1488" s="6"/>
    </row>
    <row r="1489" spans="1:260" s="5" customFormat="1" x14ac:dyDescent="0.35">
      <c r="A1489" s="32">
        <v>1485</v>
      </c>
      <c r="B1489" s="33">
        <f>ESTUDIANTES!B1489</f>
        <v>0</v>
      </c>
      <c r="C1489" s="33">
        <f>ESTUDIANTES!C1489</f>
        <v>0</v>
      </c>
      <c r="D1489" s="99">
        <f>ESTUDIANTES!D1489</f>
        <v>0</v>
      </c>
      <c r="E1489" s="99"/>
      <c r="F1489" s="99"/>
      <c r="G1489" s="99"/>
      <c r="H1489" s="34">
        <f>ESTUDIANTES!E1489</f>
        <v>0</v>
      </c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  <c r="GG1489" s="6"/>
      <c r="GH1489" s="6"/>
      <c r="GI1489" s="6"/>
      <c r="GJ1489" s="6"/>
      <c r="GK1489" s="6"/>
      <c r="GL1489" s="6"/>
      <c r="GM1489" s="6"/>
      <c r="GN1489" s="6"/>
      <c r="GO1489" s="6"/>
      <c r="GP1489" s="6"/>
      <c r="GQ1489" s="6"/>
      <c r="GR1489" s="6"/>
      <c r="GS1489" s="6"/>
      <c r="GT1489" s="6"/>
      <c r="GU1489" s="6"/>
      <c r="GV1489" s="6"/>
      <c r="GW1489" s="6"/>
      <c r="GX1489" s="6"/>
      <c r="GY1489" s="6"/>
      <c r="GZ1489" s="6"/>
      <c r="HA1489" s="6"/>
      <c r="HB1489" s="6"/>
      <c r="HC1489" s="6"/>
      <c r="HD1489" s="6"/>
      <c r="HE1489" s="6"/>
      <c r="HF1489" s="6"/>
      <c r="HG1489" s="6"/>
      <c r="HH1489" s="6"/>
      <c r="HI1489" s="6"/>
      <c r="HJ1489" s="6"/>
      <c r="HK1489" s="6"/>
      <c r="HL1489" s="6"/>
      <c r="HM1489" s="6"/>
      <c r="HN1489" s="6"/>
      <c r="HO1489" s="6"/>
      <c r="HP1489" s="6"/>
      <c r="HQ1489" s="6"/>
      <c r="HR1489" s="6"/>
      <c r="HS1489" s="6"/>
      <c r="HT1489" s="6"/>
      <c r="HU1489" s="6"/>
      <c r="HV1489" s="6"/>
      <c r="HW1489" s="6"/>
      <c r="HX1489" s="6"/>
      <c r="HY1489" s="6"/>
      <c r="HZ1489" s="6"/>
      <c r="IA1489" s="6"/>
      <c r="IB1489" s="6"/>
      <c r="IC1489" s="6"/>
      <c r="ID1489" s="6"/>
      <c r="IE1489" s="6"/>
      <c r="IF1489" s="6"/>
      <c r="IG1489" s="6"/>
      <c r="IH1489" s="6"/>
      <c r="II1489" s="6"/>
      <c r="IJ1489" s="6"/>
      <c r="IK1489" s="6"/>
      <c r="IL1489" s="6"/>
      <c r="IM1489" s="6"/>
      <c r="IN1489" s="6"/>
      <c r="IO1489" s="6"/>
      <c r="IP1489" s="6"/>
      <c r="IQ1489" s="6"/>
      <c r="IR1489" s="6"/>
      <c r="IS1489" s="6"/>
      <c r="IT1489" s="6"/>
      <c r="IU1489" s="6"/>
      <c r="IV1489" s="6"/>
      <c r="IW1489" s="6"/>
      <c r="IX1489" s="6"/>
      <c r="IY1489" s="6"/>
      <c r="IZ1489" s="6"/>
    </row>
    <row r="1490" spans="1:260" s="5" customFormat="1" x14ac:dyDescent="0.35">
      <c r="A1490" s="32">
        <v>1486</v>
      </c>
      <c r="B1490" s="33">
        <f>ESTUDIANTES!B1490</f>
        <v>0</v>
      </c>
      <c r="C1490" s="33">
        <f>ESTUDIANTES!C1490</f>
        <v>0</v>
      </c>
      <c r="D1490" s="99">
        <f>ESTUDIANTES!D1490</f>
        <v>0</v>
      </c>
      <c r="E1490" s="99"/>
      <c r="F1490" s="99"/>
      <c r="G1490" s="99"/>
      <c r="H1490" s="34">
        <f>ESTUDIANTES!E1490</f>
        <v>0</v>
      </c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  <c r="GG1490" s="6"/>
      <c r="GH1490" s="6"/>
      <c r="GI1490" s="6"/>
      <c r="GJ1490" s="6"/>
      <c r="GK1490" s="6"/>
      <c r="GL1490" s="6"/>
      <c r="GM1490" s="6"/>
      <c r="GN1490" s="6"/>
      <c r="GO1490" s="6"/>
      <c r="GP1490" s="6"/>
      <c r="GQ1490" s="6"/>
      <c r="GR1490" s="6"/>
      <c r="GS1490" s="6"/>
      <c r="GT1490" s="6"/>
      <c r="GU1490" s="6"/>
      <c r="GV1490" s="6"/>
      <c r="GW1490" s="6"/>
      <c r="GX1490" s="6"/>
      <c r="GY1490" s="6"/>
      <c r="GZ1490" s="6"/>
      <c r="HA1490" s="6"/>
      <c r="HB1490" s="6"/>
      <c r="HC1490" s="6"/>
      <c r="HD1490" s="6"/>
      <c r="HE1490" s="6"/>
      <c r="HF1490" s="6"/>
      <c r="HG1490" s="6"/>
      <c r="HH1490" s="6"/>
      <c r="HI1490" s="6"/>
      <c r="HJ1490" s="6"/>
      <c r="HK1490" s="6"/>
      <c r="HL1490" s="6"/>
      <c r="HM1490" s="6"/>
      <c r="HN1490" s="6"/>
      <c r="HO1490" s="6"/>
      <c r="HP1490" s="6"/>
      <c r="HQ1490" s="6"/>
      <c r="HR1490" s="6"/>
      <c r="HS1490" s="6"/>
      <c r="HT1490" s="6"/>
      <c r="HU1490" s="6"/>
      <c r="HV1490" s="6"/>
      <c r="HW1490" s="6"/>
      <c r="HX1490" s="6"/>
      <c r="HY1490" s="6"/>
      <c r="HZ1490" s="6"/>
      <c r="IA1490" s="6"/>
      <c r="IB1490" s="6"/>
      <c r="IC1490" s="6"/>
      <c r="ID1490" s="6"/>
      <c r="IE1490" s="6"/>
      <c r="IF1490" s="6"/>
      <c r="IG1490" s="6"/>
      <c r="IH1490" s="6"/>
      <c r="II1490" s="6"/>
      <c r="IJ1490" s="6"/>
      <c r="IK1490" s="6"/>
      <c r="IL1490" s="6"/>
      <c r="IM1490" s="6"/>
      <c r="IN1490" s="6"/>
      <c r="IO1490" s="6"/>
      <c r="IP1490" s="6"/>
      <c r="IQ1490" s="6"/>
      <c r="IR1490" s="6"/>
      <c r="IS1490" s="6"/>
      <c r="IT1490" s="6"/>
      <c r="IU1490" s="6"/>
      <c r="IV1490" s="6"/>
      <c r="IW1490" s="6"/>
      <c r="IX1490" s="6"/>
      <c r="IY1490" s="6"/>
      <c r="IZ1490" s="6"/>
    </row>
    <row r="1491" spans="1:260" s="5" customFormat="1" x14ac:dyDescent="0.35">
      <c r="A1491" s="32">
        <v>1487</v>
      </c>
      <c r="B1491" s="33">
        <f>ESTUDIANTES!B1491</f>
        <v>0</v>
      </c>
      <c r="C1491" s="33">
        <f>ESTUDIANTES!C1491</f>
        <v>0</v>
      </c>
      <c r="D1491" s="99">
        <f>ESTUDIANTES!D1491</f>
        <v>0</v>
      </c>
      <c r="E1491" s="99"/>
      <c r="F1491" s="99"/>
      <c r="G1491" s="99"/>
      <c r="H1491" s="34">
        <f>ESTUDIANTES!E1491</f>
        <v>0</v>
      </c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  <c r="GP1491" s="6"/>
      <c r="GQ1491" s="6"/>
      <c r="GR1491" s="6"/>
      <c r="GS1491" s="6"/>
      <c r="GT1491" s="6"/>
      <c r="GU1491" s="6"/>
      <c r="GV1491" s="6"/>
      <c r="GW1491" s="6"/>
      <c r="GX1491" s="6"/>
      <c r="GY1491" s="6"/>
      <c r="GZ1491" s="6"/>
      <c r="HA1491" s="6"/>
      <c r="HB1491" s="6"/>
      <c r="HC1491" s="6"/>
      <c r="HD1491" s="6"/>
      <c r="HE1491" s="6"/>
      <c r="HF1491" s="6"/>
      <c r="HG1491" s="6"/>
      <c r="HH1491" s="6"/>
      <c r="HI1491" s="6"/>
      <c r="HJ1491" s="6"/>
      <c r="HK1491" s="6"/>
      <c r="HL1491" s="6"/>
      <c r="HM1491" s="6"/>
      <c r="HN1491" s="6"/>
      <c r="HO1491" s="6"/>
      <c r="HP1491" s="6"/>
      <c r="HQ1491" s="6"/>
      <c r="HR1491" s="6"/>
      <c r="HS1491" s="6"/>
      <c r="HT1491" s="6"/>
      <c r="HU1491" s="6"/>
      <c r="HV1491" s="6"/>
      <c r="HW1491" s="6"/>
      <c r="HX1491" s="6"/>
      <c r="HY1491" s="6"/>
      <c r="HZ1491" s="6"/>
      <c r="IA1491" s="6"/>
      <c r="IB1491" s="6"/>
      <c r="IC1491" s="6"/>
      <c r="ID1491" s="6"/>
      <c r="IE1491" s="6"/>
      <c r="IF1491" s="6"/>
      <c r="IG1491" s="6"/>
      <c r="IH1491" s="6"/>
      <c r="II1491" s="6"/>
      <c r="IJ1491" s="6"/>
      <c r="IK1491" s="6"/>
      <c r="IL1491" s="6"/>
      <c r="IM1491" s="6"/>
      <c r="IN1491" s="6"/>
      <c r="IO1491" s="6"/>
      <c r="IP1491" s="6"/>
      <c r="IQ1491" s="6"/>
      <c r="IR1491" s="6"/>
      <c r="IS1491" s="6"/>
      <c r="IT1491" s="6"/>
      <c r="IU1491" s="6"/>
      <c r="IV1491" s="6"/>
      <c r="IW1491" s="6"/>
      <c r="IX1491" s="6"/>
      <c r="IY1491" s="6"/>
      <c r="IZ1491" s="6"/>
    </row>
    <row r="1492" spans="1:260" s="5" customFormat="1" x14ac:dyDescent="0.35">
      <c r="A1492" s="32">
        <v>1488</v>
      </c>
      <c r="B1492" s="33">
        <f>ESTUDIANTES!B1492</f>
        <v>0</v>
      </c>
      <c r="C1492" s="33">
        <f>ESTUDIANTES!C1492</f>
        <v>0</v>
      </c>
      <c r="D1492" s="99">
        <f>ESTUDIANTES!D1492</f>
        <v>0</v>
      </c>
      <c r="E1492" s="99"/>
      <c r="F1492" s="99"/>
      <c r="G1492" s="99"/>
      <c r="H1492" s="34">
        <f>ESTUDIANTES!E1492</f>
        <v>0</v>
      </c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  <c r="GG1492" s="6"/>
      <c r="GH1492" s="6"/>
      <c r="GI1492" s="6"/>
      <c r="GJ1492" s="6"/>
      <c r="GK1492" s="6"/>
      <c r="GL1492" s="6"/>
      <c r="GM1492" s="6"/>
      <c r="GN1492" s="6"/>
      <c r="GO1492" s="6"/>
      <c r="GP1492" s="6"/>
      <c r="GQ1492" s="6"/>
      <c r="GR1492" s="6"/>
      <c r="GS1492" s="6"/>
      <c r="GT1492" s="6"/>
      <c r="GU1492" s="6"/>
      <c r="GV1492" s="6"/>
      <c r="GW1492" s="6"/>
      <c r="GX1492" s="6"/>
      <c r="GY1492" s="6"/>
      <c r="GZ1492" s="6"/>
      <c r="HA1492" s="6"/>
      <c r="HB1492" s="6"/>
      <c r="HC1492" s="6"/>
      <c r="HD1492" s="6"/>
      <c r="HE1492" s="6"/>
      <c r="HF1492" s="6"/>
      <c r="HG1492" s="6"/>
      <c r="HH1492" s="6"/>
      <c r="HI1492" s="6"/>
      <c r="HJ1492" s="6"/>
      <c r="HK1492" s="6"/>
      <c r="HL1492" s="6"/>
      <c r="HM1492" s="6"/>
      <c r="HN1492" s="6"/>
      <c r="HO1492" s="6"/>
      <c r="HP1492" s="6"/>
      <c r="HQ1492" s="6"/>
      <c r="HR1492" s="6"/>
      <c r="HS1492" s="6"/>
      <c r="HT1492" s="6"/>
      <c r="HU1492" s="6"/>
      <c r="HV1492" s="6"/>
      <c r="HW1492" s="6"/>
      <c r="HX1492" s="6"/>
      <c r="HY1492" s="6"/>
      <c r="HZ1492" s="6"/>
      <c r="IA1492" s="6"/>
      <c r="IB1492" s="6"/>
      <c r="IC1492" s="6"/>
      <c r="ID1492" s="6"/>
      <c r="IE1492" s="6"/>
      <c r="IF1492" s="6"/>
      <c r="IG1492" s="6"/>
      <c r="IH1492" s="6"/>
      <c r="II1492" s="6"/>
      <c r="IJ1492" s="6"/>
      <c r="IK1492" s="6"/>
      <c r="IL1492" s="6"/>
      <c r="IM1492" s="6"/>
      <c r="IN1492" s="6"/>
      <c r="IO1492" s="6"/>
      <c r="IP1492" s="6"/>
      <c r="IQ1492" s="6"/>
      <c r="IR1492" s="6"/>
      <c r="IS1492" s="6"/>
      <c r="IT1492" s="6"/>
      <c r="IU1492" s="6"/>
      <c r="IV1492" s="6"/>
      <c r="IW1492" s="6"/>
      <c r="IX1492" s="6"/>
      <c r="IY1492" s="6"/>
      <c r="IZ1492" s="6"/>
    </row>
    <row r="1493" spans="1:260" s="5" customFormat="1" x14ac:dyDescent="0.35">
      <c r="A1493" s="32">
        <v>1489</v>
      </c>
      <c r="B1493" s="33">
        <f>ESTUDIANTES!B1493</f>
        <v>0</v>
      </c>
      <c r="C1493" s="33">
        <f>ESTUDIANTES!C1493</f>
        <v>0</v>
      </c>
      <c r="D1493" s="99">
        <f>ESTUDIANTES!D1493</f>
        <v>0</v>
      </c>
      <c r="E1493" s="99"/>
      <c r="F1493" s="99"/>
      <c r="G1493" s="99"/>
      <c r="H1493" s="34">
        <f>ESTUDIANTES!E1493</f>
        <v>0</v>
      </c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  <c r="GG1493" s="6"/>
      <c r="GH1493" s="6"/>
      <c r="GI1493" s="6"/>
      <c r="GJ1493" s="6"/>
      <c r="GK1493" s="6"/>
      <c r="GL1493" s="6"/>
      <c r="GM1493" s="6"/>
      <c r="GN1493" s="6"/>
      <c r="GO1493" s="6"/>
      <c r="GP1493" s="6"/>
      <c r="GQ1493" s="6"/>
      <c r="GR1493" s="6"/>
      <c r="GS1493" s="6"/>
      <c r="GT1493" s="6"/>
      <c r="GU1493" s="6"/>
      <c r="GV1493" s="6"/>
      <c r="GW1493" s="6"/>
      <c r="GX1493" s="6"/>
      <c r="GY1493" s="6"/>
      <c r="GZ1493" s="6"/>
      <c r="HA1493" s="6"/>
      <c r="HB1493" s="6"/>
      <c r="HC1493" s="6"/>
      <c r="HD1493" s="6"/>
      <c r="HE1493" s="6"/>
      <c r="HF1493" s="6"/>
      <c r="HG1493" s="6"/>
      <c r="HH1493" s="6"/>
      <c r="HI1493" s="6"/>
      <c r="HJ1493" s="6"/>
      <c r="HK1493" s="6"/>
      <c r="HL1493" s="6"/>
      <c r="HM1493" s="6"/>
      <c r="HN1493" s="6"/>
      <c r="HO1493" s="6"/>
      <c r="HP1493" s="6"/>
      <c r="HQ1493" s="6"/>
      <c r="HR1493" s="6"/>
      <c r="HS1493" s="6"/>
      <c r="HT1493" s="6"/>
      <c r="HU1493" s="6"/>
      <c r="HV1493" s="6"/>
      <c r="HW1493" s="6"/>
      <c r="HX1493" s="6"/>
      <c r="HY1493" s="6"/>
      <c r="HZ1493" s="6"/>
      <c r="IA1493" s="6"/>
      <c r="IB1493" s="6"/>
      <c r="IC1493" s="6"/>
      <c r="ID1493" s="6"/>
      <c r="IE1493" s="6"/>
      <c r="IF1493" s="6"/>
      <c r="IG1493" s="6"/>
      <c r="IH1493" s="6"/>
      <c r="II1493" s="6"/>
      <c r="IJ1493" s="6"/>
      <c r="IK1493" s="6"/>
      <c r="IL1493" s="6"/>
      <c r="IM1493" s="6"/>
      <c r="IN1493" s="6"/>
      <c r="IO1493" s="6"/>
      <c r="IP1493" s="6"/>
      <c r="IQ1493" s="6"/>
      <c r="IR1493" s="6"/>
      <c r="IS1493" s="6"/>
      <c r="IT1493" s="6"/>
      <c r="IU1493" s="6"/>
      <c r="IV1493" s="6"/>
      <c r="IW1493" s="6"/>
      <c r="IX1493" s="6"/>
      <c r="IY1493" s="6"/>
      <c r="IZ1493" s="6"/>
    </row>
    <row r="1494" spans="1:260" s="5" customFormat="1" x14ac:dyDescent="0.35">
      <c r="A1494" s="32">
        <v>1490</v>
      </c>
      <c r="B1494" s="33">
        <f>ESTUDIANTES!B1494</f>
        <v>0</v>
      </c>
      <c r="C1494" s="33">
        <f>ESTUDIANTES!C1494</f>
        <v>0</v>
      </c>
      <c r="D1494" s="99">
        <f>ESTUDIANTES!D1494</f>
        <v>0</v>
      </c>
      <c r="E1494" s="99"/>
      <c r="F1494" s="99"/>
      <c r="G1494" s="99"/>
      <c r="H1494" s="34">
        <f>ESTUDIANTES!E1494</f>
        <v>0</v>
      </c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  <c r="GG1494" s="6"/>
      <c r="GH1494" s="6"/>
      <c r="GI1494" s="6"/>
      <c r="GJ1494" s="6"/>
      <c r="GK1494" s="6"/>
      <c r="GL1494" s="6"/>
      <c r="GM1494" s="6"/>
      <c r="GN1494" s="6"/>
      <c r="GO1494" s="6"/>
      <c r="GP1494" s="6"/>
      <c r="GQ1494" s="6"/>
      <c r="GR1494" s="6"/>
      <c r="GS1494" s="6"/>
      <c r="GT1494" s="6"/>
      <c r="GU1494" s="6"/>
      <c r="GV1494" s="6"/>
      <c r="GW1494" s="6"/>
      <c r="GX1494" s="6"/>
      <c r="GY1494" s="6"/>
      <c r="GZ1494" s="6"/>
      <c r="HA1494" s="6"/>
      <c r="HB1494" s="6"/>
      <c r="HC1494" s="6"/>
      <c r="HD1494" s="6"/>
      <c r="HE1494" s="6"/>
      <c r="HF1494" s="6"/>
      <c r="HG1494" s="6"/>
      <c r="HH1494" s="6"/>
      <c r="HI1494" s="6"/>
      <c r="HJ1494" s="6"/>
      <c r="HK1494" s="6"/>
      <c r="HL1494" s="6"/>
      <c r="HM1494" s="6"/>
      <c r="HN1494" s="6"/>
      <c r="HO1494" s="6"/>
      <c r="HP1494" s="6"/>
      <c r="HQ1494" s="6"/>
      <c r="HR1494" s="6"/>
      <c r="HS1494" s="6"/>
      <c r="HT1494" s="6"/>
      <c r="HU1494" s="6"/>
      <c r="HV1494" s="6"/>
      <c r="HW1494" s="6"/>
      <c r="HX1494" s="6"/>
      <c r="HY1494" s="6"/>
      <c r="HZ1494" s="6"/>
      <c r="IA1494" s="6"/>
      <c r="IB1494" s="6"/>
      <c r="IC1494" s="6"/>
      <c r="ID1494" s="6"/>
      <c r="IE1494" s="6"/>
      <c r="IF1494" s="6"/>
      <c r="IG1494" s="6"/>
      <c r="IH1494" s="6"/>
      <c r="II1494" s="6"/>
      <c r="IJ1494" s="6"/>
      <c r="IK1494" s="6"/>
      <c r="IL1494" s="6"/>
      <c r="IM1494" s="6"/>
      <c r="IN1494" s="6"/>
      <c r="IO1494" s="6"/>
      <c r="IP1494" s="6"/>
      <c r="IQ1494" s="6"/>
      <c r="IR1494" s="6"/>
      <c r="IS1494" s="6"/>
      <c r="IT1494" s="6"/>
      <c r="IU1494" s="6"/>
      <c r="IV1494" s="6"/>
      <c r="IW1494" s="6"/>
      <c r="IX1494" s="6"/>
      <c r="IY1494" s="6"/>
      <c r="IZ1494" s="6"/>
    </row>
    <row r="1495" spans="1:260" s="5" customFormat="1" x14ac:dyDescent="0.35">
      <c r="A1495" s="32">
        <v>1491</v>
      </c>
      <c r="B1495" s="33">
        <f>ESTUDIANTES!B1495</f>
        <v>0</v>
      </c>
      <c r="C1495" s="33">
        <f>ESTUDIANTES!C1495</f>
        <v>0</v>
      </c>
      <c r="D1495" s="99">
        <f>ESTUDIANTES!D1495</f>
        <v>0</v>
      </c>
      <c r="E1495" s="99"/>
      <c r="F1495" s="99"/>
      <c r="G1495" s="99"/>
      <c r="H1495" s="34">
        <f>ESTUDIANTES!E1495</f>
        <v>0</v>
      </c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  <c r="GG1495" s="6"/>
      <c r="GH1495" s="6"/>
      <c r="GI1495" s="6"/>
      <c r="GJ1495" s="6"/>
      <c r="GK1495" s="6"/>
      <c r="GL1495" s="6"/>
      <c r="GM1495" s="6"/>
      <c r="GN1495" s="6"/>
      <c r="GO1495" s="6"/>
      <c r="GP1495" s="6"/>
      <c r="GQ1495" s="6"/>
      <c r="GR1495" s="6"/>
      <c r="GS1495" s="6"/>
      <c r="GT1495" s="6"/>
      <c r="GU1495" s="6"/>
      <c r="GV1495" s="6"/>
      <c r="GW1495" s="6"/>
      <c r="GX1495" s="6"/>
      <c r="GY1495" s="6"/>
      <c r="GZ1495" s="6"/>
      <c r="HA1495" s="6"/>
      <c r="HB1495" s="6"/>
      <c r="HC1495" s="6"/>
      <c r="HD1495" s="6"/>
      <c r="HE1495" s="6"/>
      <c r="HF1495" s="6"/>
      <c r="HG1495" s="6"/>
      <c r="HH1495" s="6"/>
      <c r="HI1495" s="6"/>
      <c r="HJ1495" s="6"/>
      <c r="HK1495" s="6"/>
      <c r="HL1495" s="6"/>
      <c r="HM1495" s="6"/>
      <c r="HN1495" s="6"/>
      <c r="HO1495" s="6"/>
      <c r="HP1495" s="6"/>
      <c r="HQ1495" s="6"/>
      <c r="HR1495" s="6"/>
      <c r="HS1495" s="6"/>
      <c r="HT1495" s="6"/>
      <c r="HU1495" s="6"/>
      <c r="HV1495" s="6"/>
      <c r="HW1495" s="6"/>
      <c r="HX1495" s="6"/>
      <c r="HY1495" s="6"/>
      <c r="HZ1495" s="6"/>
      <c r="IA1495" s="6"/>
      <c r="IB1495" s="6"/>
      <c r="IC1495" s="6"/>
      <c r="ID1495" s="6"/>
      <c r="IE1495" s="6"/>
      <c r="IF1495" s="6"/>
      <c r="IG1495" s="6"/>
      <c r="IH1495" s="6"/>
      <c r="II1495" s="6"/>
      <c r="IJ1495" s="6"/>
      <c r="IK1495" s="6"/>
      <c r="IL1495" s="6"/>
      <c r="IM1495" s="6"/>
      <c r="IN1495" s="6"/>
      <c r="IO1495" s="6"/>
      <c r="IP1495" s="6"/>
      <c r="IQ1495" s="6"/>
      <c r="IR1495" s="6"/>
      <c r="IS1495" s="6"/>
      <c r="IT1495" s="6"/>
      <c r="IU1495" s="6"/>
      <c r="IV1495" s="6"/>
      <c r="IW1495" s="6"/>
      <c r="IX1495" s="6"/>
      <c r="IY1495" s="6"/>
      <c r="IZ1495" s="6"/>
    </row>
    <row r="1496" spans="1:260" s="5" customFormat="1" x14ac:dyDescent="0.35">
      <c r="A1496" s="32">
        <v>1492</v>
      </c>
      <c r="B1496" s="33">
        <f>ESTUDIANTES!B1496</f>
        <v>0</v>
      </c>
      <c r="C1496" s="33">
        <f>ESTUDIANTES!C1496</f>
        <v>0</v>
      </c>
      <c r="D1496" s="99">
        <f>ESTUDIANTES!D1496</f>
        <v>0</v>
      </c>
      <c r="E1496" s="99"/>
      <c r="F1496" s="99"/>
      <c r="G1496" s="99"/>
      <c r="H1496" s="34">
        <f>ESTUDIANTES!E1496</f>
        <v>0</v>
      </c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  <c r="GG1496" s="6"/>
      <c r="GH1496" s="6"/>
      <c r="GI1496" s="6"/>
      <c r="GJ1496" s="6"/>
      <c r="GK1496" s="6"/>
      <c r="GL1496" s="6"/>
      <c r="GM1496" s="6"/>
      <c r="GN1496" s="6"/>
      <c r="GO1496" s="6"/>
      <c r="GP1496" s="6"/>
      <c r="GQ1496" s="6"/>
      <c r="GR1496" s="6"/>
      <c r="GS1496" s="6"/>
      <c r="GT1496" s="6"/>
      <c r="GU1496" s="6"/>
      <c r="GV1496" s="6"/>
      <c r="GW1496" s="6"/>
      <c r="GX1496" s="6"/>
      <c r="GY1496" s="6"/>
      <c r="GZ1496" s="6"/>
      <c r="HA1496" s="6"/>
      <c r="HB1496" s="6"/>
      <c r="HC1496" s="6"/>
      <c r="HD1496" s="6"/>
      <c r="HE1496" s="6"/>
      <c r="HF1496" s="6"/>
      <c r="HG1496" s="6"/>
      <c r="HH1496" s="6"/>
      <c r="HI1496" s="6"/>
      <c r="HJ1496" s="6"/>
      <c r="HK1496" s="6"/>
      <c r="HL1496" s="6"/>
      <c r="HM1496" s="6"/>
      <c r="HN1496" s="6"/>
      <c r="HO1496" s="6"/>
      <c r="HP1496" s="6"/>
      <c r="HQ1496" s="6"/>
      <c r="HR1496" s="6"/>
      <c r="HS1496" s="6"/>
      <c r="HT1496" s="6"/>
      <c r="HU1496" s="6"/>
      <c r="HV1496" s="6"/>
      <c r="HW1496" s="6"/>
      <c r="HX1496" s="6"/>
      <c r="HY1496" s="6"/>
      <c r="HZ1496" s="6"/>
      <c r="IA1496" s="6"/>
      <c r="IB1496" s="6"/>
      <c r="IC1496" s="6"/>
      <c r="ID1496" s="6"/>
      <c r="IE1496" s="6"/>
      <c r="IF1496" s="6"/>
      <c r="IG1496" s="6"/>
      <c r="IH1496" s="6"/>
      <c r="II1496" s="6"/>
      <c r="IJ1496" s="6"/>
      <c r="IK1496" s="6"/>
      <c r="IL1496" s="6"/>
      <c r="IM1496" s="6"/>
      <c r="IN1496" s="6"/>
      <c r="IO1496" s="6"/>
      <c r="IP1496" s="6"/>
      <c r="IQ1496" s="6"/>
      <c r="IR1496" s="6"/>
      <c r="IS1496" s="6"/>
      <c r="IT1496" s="6"/>
      <c r="IU1496" s="6"/>
      <c r="IV1496" s="6"/>
      <c r="IW1496" s="6"/>
      <c r="IX1496" s="6"/>
      <c r="IY1496" s="6"/>
      <c r="IZ1496" s="6"/>
    </row>
    <row r="1497" spans="1:260" s="5" customFormat="1" x14ac:dyDescent="0.35">
      <c r="A1497" s="32">
        <v>1493</v>
      </c>
      <c r="B1497" s="33">
        <f>ESTUDIANTES!B1497</f>
        <v>0</v>
      </c>
      <c r="C1497" s="33">
        <f>ESTUDIANTES!C1497</f>
        <v>0</v>
      </c>
      <c r="D1497" s="99">
        <f>ESTUDIANTES!D1497</f>
        <v>0</v>
      </c>
      <c r="E1497" s="99"/>
      <c r="F1497" s="99"/>
      <c r="G1497" s="99"/>
      <c r="H1497" s="34">
        <f>ESTUDIANTES!E1497</f>
        <v>0</v>
      </c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  <c r="GG1497" s="6"/>
      <c r="GH1497" s="6"/>
      <c r="GI1497" s="6"/>
      <c r="GJ1497" s="6"/>
      <c r="GK1497" s="6"/>
      <c r="GL1497" s="6"/>
      <c r="GM1497" s="6"/>
      <c r="GN1497" s="6"/>
      <c r="GO1497" s="6"/>
      <c r="GP1497" s="6"/>
      <c r="GQ1497" s="6"/>
      <c r="GR1497" s="6"/>
      <c r="GS1497" s="6"/>
      <c r="GT1497" s="6"/>
      <c r="GU1497" s="6"/>
      <c r="GV1497" s="6"/>
      <c r="GW1497" s="6"/>
      <c r="GX1497" s="6"/>
      <c r="GY1497" s="6"/>
      <c r="GZ1497" s="6"/>
      <c r="HA1497" s="6"/>
      <c r="HB1497" s="6"/>
      <c r="HC1497" s="6"/>
      <c r="HD1497" s="6"/>
      <c r="HE1497" s="6"/>
      <c r="HF1497" s="6"/>
      <c r="HG1497" s="6"/>
      <c r="HH1497" s="6"/>
      <c r="HI1497" s="6"/>
      <c r="HJ1497" s="6"/>
      <c r="HK1497" s="6"/>
      <c r="HL1497" s="6"/>
      <c r="HM1497" s="6"/>
      <c r="HN1497" s="6"/>
      <c r="HO1497" s="6"/>
      <c r="HP1497" s="6"/>
      <c r="HQ1497" s="6"/>
      <c r="HR1497" s="6"/>
      <c r="HS1497" s="6"/>
      <c r="HT1497" s="6"/>
      <c r="HU1497" s="6"/>
      <c r="HV1497" s="6"/>
      <c r="HW1497" s="6"/>
      <c r="HX1497" s="6"/>
      <c r="HY1497" s="6"/>
      <c r="HZ1497" s="6"/>
      <c r="IA1497" s="6"/>
      <c r="IB1497" s="6"/>
      <c r="IC1497" s="6"/>
      <c r="ID1497" s="6"/>
      <c r="IE1497" s="6"/>
      <c r="IF1497" s="6"/>
      <c r="IG1497" s="6"/>
      <c r="IH1497" s="6"/>
      <c r="II1497" s="6"/>
      <c r="IJ1497" s="6"/>
      <c r="IK1497" s="6"/>
      <c r="IL1497" s="6"/>
      <c r="IM1497" s="6"/>
      <c r="IN1497" s="6"/>
      <c r="IO1497" s="6"/>
      <c r="IP1497" s="6"/>
      <c r="IQ1497" s="6"/>
      <c r="IR1497" s="6"/>
      <c r="IS1497" s="6"/>
      <c r="IT1497" s="6"/>
      <c r="IU1497" s="6"/>
      <c r="IV1497" s="6"/>
      <c r="IW1497" s="6"/>
      <c r="IX1497" s="6"/>
      <c r="IY1497" s="6"/>
      <c r="IZ1497" s="6"/>
    </row>
    <row r="1498" spans="1:260" s="5" customFormat="1" x14ac:dyDescent="0.35">
      <c r="A1498" s="32">
        <v>1494</v>
      </c>
      <c r="B1498" s="33">
        <f>ESTUDIANTES!B1498</f>
        <v>0</v>
      </c>
      <c r="C1498" s="33">
        <f>ESTUDIANTES!C1498</f>
        <v>0</v>
      </c>
      <c r="D1498" s="99">
        <f>ESTUDIANTES!D1498</f>
        <v>0</v>
      </c>
      <c r="E1498" s="99"/>
      <c r="F1498" s="99"/>
      <c r="G1498" s="99"/>
      <c r="H1498" s="34">
        <f>ESTUDIANTES!E1498</f>
        <v>0</v>
      </c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  <c r="GG1498" s="6"/>
      <c r="GH1498" s="6"/>
      <c r="GI1498" s="6"/>
      <c r="GJ1498" s="6"/>
      <c r="GK1498" s="6"/>
      <c r="GL1498" s="6"/>
      <c r="GM1498" s="6"/>
      <c r="GN1498" s="6"/>
      <c r="GO1498" s="6"/>
      <c r="GP1498" s="6"/>
      <c r="GQ1498" s="6"/>
      <c r="GR1498" s="6"/>
      <c r="GS1498" s="6"/>
      <c r="GT1498" s="6"/>
      <c r="GU1498" s="6"/>
      <c r="GV1498" s="6"/>
      <c r="GW1498" s="6"/>
      <c r="GX1498" s="6"/>
      <c r="GY1498" s="6"/>
      <c r="GZ1498" s="6"/>
      <c r="HA1498" s="6"/>
      <c r="HB1498" s="6"/>
      <c r="HC1498" s="6"/>
      <c r="HD1498" s="6"/>
      <c r="HE1498" s="6"/>
      <c r="HF1498" s="6"/>
      <c r="HG1498" s="6"/>
      <c r="HH1498" s="6"/>
      <c r="HI1498" s="6"/>
      <c r="HJ1498" s="6"/>
      <c r="HK1498" s="6"/>
      <c r="HL1498" s="6"/>
      <c r="HM1498" s="6"/>
      <c r="HN1498" s="6"/>
      <c r="HO1498" s="6"/>
      <c r="HP1498" s="6"/>
      <c r="HQ1498" s="6"/>
      <c r="HR1498" s="6"/>
      <c r="HS1498" s="6"/>
      <c r="HT1498" s="6"/>
      <c r="HU1498" s="6"/>
      <c r="HV1498" s="6"/>
      <c r="HW1498" s="6"/>
      <c r="HX1498" s="6"/>
      <c r="HY1498" s="6"/>
      <c r="HZ1498" s="6"/>
      <c r="IA1498" s="6"/>
      <c r="IB1498" s="6"/>
      <c r="IC1498" s="6"/>
      <c r="ID1498" s="6"/>
      <c r="IE1498" s="6"/>
      <c r="IF1498" s="6"/>
      <c r="IG1498" s="6"/>
      <c r="IH1498" s="6"/>
      <c r="II1498" s="6"/>
      <c r="IJ1498" s="6"/>
      <c r="IK1498" s="6"/>
      <c r="IL1498" s="6"/>
      <c r="IM1498" s="6"/>
      <c r="IN1498" s="6"/>
      <c r="IO1498" s="6"/>
      <c r="IP1498" s="6"/>
      <c r="IQ1498" s="6"/>
      <c r="IR1498" s="6"/>
      <c r="IS1498" s="6"/>
      <c r="IT1498" s="6"/>
      <c r="IU1498" s="6"/>
      <c r="IV1498" s="6"/>
      <c r="IW1498" s="6"/>
      <c r="IX1498" s="6"/>
      <c r="IY1498" s="6"/>
      <c r="IZ1498" s="6"/>
    </row>
    <row r="1499" spans="1:260" s="5" customFormat="1" x14ac:dyDescent="0.35">
      <c r="A1499" s="32">
        <v>1495</v>
      </c>
      <c r="B1499" s="33">
        <f>ESTUDIANTES!B1499</f>
        <v>0</v>
      </c>
      <c r="C1499" s="33">
        <f>ESTUDIANTES!C1499</f>
        <v>0</v>
      </c>
      <c r="D1499" s="99">
        <f>ESTUDIANTES!D1499</f>
        <v>0</v>
      </c>
      <c r="E1499" s="99"/>
      <c r="F1499" s="99"/>
      <c r="G1499" s="99"/>
      <c r="H1499" s="34">
        <f>ESTUDIANTES!E1499</f>
        <v>0</v>
      </c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  <c r="GG1499" s="6"/>
      <c r="GH1499" s="6"/>
      <c r="GI1499" s="6"/>
      <c r="GJ1499" s="6"/>
      <c r="GK1499" s="6"/>
      <c r="GL1499" s="6"/>
      <c r="GM1499" s="6"/>
      <c r="GN1499" s="6"/>
      <c r="GO1499" s="6"/>
      <c r="GP1499" s="6"/>
      <c r="GQ1499" s="6"/>
      <c r="GR1499" s="6"/>
      <c r="GS1499" s="6"/>
      <c r="GT1499" s="6"/>
      <c r="GU1499" s="6"/>
      <c r="GV1499" s="6"/>
      <c r="GW1499" s="6"/>
      <c r="GX1499" s="6"/>
      <c r="GY1499" s="6"/>
      <c r="GZ1499" s="6"/>
      <c r="HA1499" s="6"/>
      <c r="HB1499" s="6"/>
      <c r="HC1499" s="6"/>
      <c r="HD1499" s="6"/>
      <c r="HE1499" s="6"/>
      <c r="HF1499" s="6"/>
      <c r="HG1499" s="6"/>
      <c r="HH1499" s="6"/>
      <c r="HI1499" s="6"/>
      <c r="HJ1499" s="6"/>
      <c r="HK1499" s="6"/>
      <c r="HL1499" s="6"/>
      <c r="HM1499" s="6"/>
      <c r="HN1499" s="6"/>
      <c r="HO1499" s="6"/>
      <c r="HP1499" s="6"/>
      <c r="HQ1499" s="6"/>
      <c r="HR1499" s="6"/>
      <c r="HS1499" s="6"/>
      <c r="HT1499" s="6"/>
      <c r="HU1499" s="6"/>
      <c r="HV1499" s="6"/>
      <c r="HW1499" s="6"/>
      <c r="HX1499" s="6"/>
      <c r="HY1499" s="6"/>
      <c r="HZ1499" s="6"/>
      <c r="IA1499" s="6"/>
      <c r="IB1499" s="6"/>
      <c r="IC1499" s="6"/>
      <c r="ID1499" s="6"/>
      <c r="IE1499" s="6"/>
      <c r="IF1499" s="6"/>
      <c r="IG1499" s="6"/>
      <c r="IH1499" s="6"/>
      <c r="II1499" s="6"/>
      <c r="IJ1499" s="6"/>
      <c r="IK1499" s="6"/>
      <c r="IL1499" s="6"/>
      <c r="IM1499" s="6"/>
      <c r="IN1499" s="6"/>
      <c r="IO1499" s="6"/>
      <c r="IP1499" s="6"/>
      <c r="IQ1499" s="6"/>
      <c r="IR1499" s="6"/>
      <c r="IS1499" s="6"/>
      <c r="IT1499" s="6"/>
      <c r="IU1499" s="6"/>
      <c r="IV1499" s="6"/>
      <c r="IW1499" s="6"/>
      <c r="IX1499" s="6"/>
      <c r="IY1499" s="6"/>
      <c r="IZ1499" s="6"/>
    </row>
    <row r="1500" spans="1:260" s="5" customFormat="1" x14ac:dyDescent="0.35">
      <c r="A1500" s="32">
        <v>1496</v>
      </c>
      <c r="B1500" s="33">
        <f>ESTUDIANTES!B1500</f>
        <v>0</v>
      </c>
      <c r="C1500" s="33">
        <f>ESTUDIANTES!C1500</f>
        <v>0</v>
      </c>
      <c r="D1500" s="99">
        <f>ESTUDIANTES!D1500</f>
        <v>0</v>
      </c>
      <c r="E1500" s="99"/>
      <c r="F1500" s="99"/>
      <c r="G1500" s="99"/>
      <c r="H1500" s="34">
        <f>ESTUDIANTES!E1500</f>
        <v>0</v>
      </c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  <c r="GG1500" s="6"/>
      <c r="GH1500" s="6"/>
      <c r="GI1500" s="6"/>
      <c r="GJ1500" s="6"/>
      <c r="GK1500" s="6"/>
      <c r="GL1500" s="6"/>
      <c r="GM1500" s="6"/>
      <c r="GN1500" s="6"/>
      <c r="GO1500" s="6"/>
      <c r="GP1500" s="6"/>
      <c r="GQ1500" s="6"/>
      <c r="GR1500" s="6"/>
      <c r="GS1500" s="6"/>
      <c r="GT1500" s="6"/>
      <c r="GU1500" s="6"/>
      <c r="GV1500" s="6"/>
      <c r="GW1500" s="6"/>
      <c r="GX1500" s="6"/>
      <c r="GY1500" s="6"/>
      <c r="GZ1500" s="6"/>
      <c r="HA1500" s="6"/>
      <c r="HB1500" s="6"/>
      <c r="HC1500" s="6"/>
      <c r="HD1500" s="6"/>
      <c r="HE1500" s="6"/>
      <c r="HF1500" s="6"/>
      <c r="HG1500" s="6"/>
      <c r="HH1500" s="6"/>
      <c r="HI1500" s="6"/>
      <c r="HJ1500" s="6"/>
      <c r="HK1500" s="6"/>
      <c r="HL1500" s="6"/>
      <c r="HM1500" s="6"/>
      <c r="HN1500" s="6"/>
      <c r="HO1500" s="6"/>
      <c r="HP1500" s="6"/>
      <c r="HQ1500" s="6"/>
      <c r="HR1500" s="6"/>
      <c r="HS1500" s="6"/>
      <c r="HT1500" s="6"/>
      <c r="HU1500" s="6"/>
      <c r="HV1500" s="6"/>
      <c r="HW1500" s="6"/>
      <c r="HX1500" s="6"/>
      <c r="HY1500" s="6"/>
      <c r="HZ1500" s="6"/>
      <c r="IA1500" s="6"/>
      <c r="IB1500" s="6"/>
      <c r="IC1500" s="6"/>
      <c r="ID1500" s="6"/>
      <c r="IE1500" s="6"/>
      <c r="IF1500" s="6"/>
      <c r="IG1500" s="6"/>
      <c r="IH1500" s="6"/>
      <c r="II1500" s="6"/>
      <c r="IJ1500" s="6"/>
      <c r="IK1500" s="6"/>
      <c r="IL1500" s="6"/>
      <c r="IM1500" s="6"/>
      <c r="IN1500" s="6"/>
      <c r="IO1500" s="6"/>
      <c r="IP1500" s="6"/>
      <c r="IQ1500" s="6"/>
      <c r="IR1500" s="6"/>
      <c r="IS1500" s="6"/>
      <c r="IT1500" s="6"/>
      <c r="IU1500" s="6"/>
      <c r="IV1500" s="6"/>
      <c r="IW1500" s="6"/>
      <c r="IX1500" s="6"/>
      <c r="IY1500" s="6"/>
      <c r="IZ1500" s="6"/>
    </row>
    <row r="1501" spans="1:260" s="5" customFormat="1" x14ac:dyDescent="0.35">
      <c r="A1501" s="32">
        <v>1497</v>
      </c>
      <c r="B1501" s="33">
        <f>ESTUDIANTES!B1501</f>
        <v>0</v>
      </c>
      <c r="C1501" s="33">
        <f>ESTUDIANTES!C1501</f>
        <v>0</v>
      </c>
      <c r="D1501" s="99">
        <f>ESTUDIANTES!D1501</f>
        <v>0</v>
      </c>
      <c r="E1501" s="99"/>
      <c r="F1501" s="99"/>
      <c r="G1501" s="99"/>
      <c r="H1501" s="34">
        <f>ESTUDIANTES!E1501</f>
        <v>0</v>
      </c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  <c r="GG1501" s="6"/>
      <c r="GH1501" s="6"/>
      <c r="GI1501" s="6"/>
      <c r="GJ1501" s="6"/>
      <c r="GK1501" s="6"/>
      <c r="GL1501" s="6"/>
      <c r="GM1501" s="6"/>
      <c r="GN1501" s="6"/>
      <c r="GO1501" s="6"/>
      <c r="GP1501" s="6"/>
      <c r="GQ1501" s="6"/>
      <c r="GR1501" s="6"/>
      <c r="GS1501" s="6"/>
      <c r="GT1501" s="6"/>
      <c r="GU1501" s="6"/>
      <c r="GV1501" s="6"/>
      <c r="GW1501" s="6"/>
      <c r="GX1501" s="6"/>
      <c r="GY1501" s="6"/>
      <c r="GZ1501" s="6"/>
      <c r="HA1501" s="6"/>
      <c r="HB1501" s="6"/>
      <c r="HC1501" s="6"/>
      <c r="HD1501" s="6"/>
      <c r="HE1501" s="6"/>
      <c r="HF1501" s="6"/>
      <c r="HG1501" s="6"/>
      <c r="HH1501" s="6"/>
      <c r="HI1501" s="6"/>
      <c r="HJ1501" s="6"/>
      <c r="HK1501" s="6"/>
      <c r="HL1501" s="6"/>
      <c r="HM1501" s="6"/>
      <c r="HN1501" s="6"/>
      <c r="HO1501" s="6"/>
      <c r="HP1501" s="6"/>
      <c r="HQ1501" s="6"/>
      <c r="HR1501" s="6"/>
      <c r="HS1501" s="6"/>
      <c r="HT1501" s="6"/>
      <c r="HU1501" s="6"/>
      <c r="HV1501" s="6"/>
      <c r="HW1501" s="6"/>
      <c r="HX1501" s="6"/>
      <c r="HY1501" s="6"/>
      <c r="HZ1501" s="6"/>
      <c r="IA1501" s="6"/>
      <c r="IB1501" s="6"/>
      <c r="IC1501" s="6"/>
      <c r="ID1501" s="6"/>
      <c r="IE1501" s="6"/>
      <c r="IF1501" s="6"/>
      <c r="IG1501" s="6"/>
      <c r="IH1501" s="6"/>
      <c r="II1501" s="6"/>
      <c r="IJ1501" s="6"/>
      <c r="IK1501" s="6"/>
      <c r="IL1501" s="6"/>
      <c r="IM1501" s="6"/>
      <c r="IN1501" s="6"/>
      <c r="IO1501" s="6"/>
      <c r="IP1501" s="6"/>
      <c r="IQ1501" s="6"/>
      <c r="IR1501" s="6"/>
      <c r="IS1501" s="6"/>
      <c r="IT1501" s="6"/>
      <c r="IU1501" s="6"/>
      <c r="IV1501" s="6"/>
      <c r="IW1501" s="6"/>
      <c r="IX1501" s="6"/>
      <c r="IY1501" s="6"/>
      <c r="IZ1501" s="6"/>
    </row>
    <row r="1502" spans="1:260" s="5" customFormat="1" x14ac:dyDescent="0.35">
      <c r="A1502" s="32">
        <v>1498</v>
      </c>
      <c r="B1502" s="33">
        <f>ESTUDIANTES!B1502</f>
        <v>0</v>
      </c>
      <c r="C1502" s="33">
        <f>ESTUDIANTES!C1502</f>
        <v>0</v>
      </c>
      <c r="D1502" s="99">
        <f>ESTUDIANTES!D1502</f>
        <v>0</v>
      </c>
      <c r="E1502" s="99"/>
      <c r="F1502" s="99"/>
      <c r="G1502" s="99"/>
      <c r="H1502" s="34">
        <f>ESTUDIANTES!E1502</f>
        <v>0</v>
      </c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  <c r="GP1502" s="6"/>
      <c r="GQ1502" s="6"/>
      <c r="GR1502" s="6"/>
      <c r="GS1502" s="6"/>
      <c r="GT1502" s="6"/>
      <c r="GU1502" s="6"/>
      <c r="GV1502" s="6"/>
      <c r="GW1502" s="6"/>
      <c r="GX1502" s="6"/>
      <c r="GY1502" s="6"/>
      <c r="GZ1502" s="6"/>
      <c r="HA1502" s="6"/>
      <c r="HB1502" s="6"/>
      <c r="HC1502" s="6"/>
      <c r="HD1502" s="6"/>
      <c r="HE1502" s="6"/>
      <c r="HF1502" s="6"/>
      <c r="HG1502" s="6"/>
      <c r="HH1502" s="6"/>
      <c r="HI1502" s="6"/>
      <c r="HJ1502" s="6"/>
      <c r="HK1502" s="6"/>
      <c r="HL1502" s="6"/>
      <c r="HM1502" s="6"/>
      <c r="HN1502" s="6"/>
      <c r="HO1502" s="6"/>
      <c r="HP1502" s="6"/>
      <c r="HQ1502" s="6"/>
      <c r="HR1502" s="6"/>
      <c r="HS1502" s="6"/>
      <c r="HT1502" s="6"/>
      <c r="HU1502" s="6"/>
      <c r="HV1502" s="6"/>
      <c r="HW1502" s="6"/>
      <c r="HX1502" s="6"/>
      <c r="HY1502" s="6"/>
      <c r="HZ1502" s="6"/>
      <c r="IA1502" s="6"/>
      <c r="IB1502" s="6"/>
      <c r="IC1502" s="6"/>
      <c r="ID1502" s="6"/>
      <c r="IE1502" s="6"/>
      <c r="IF1502" s="6"/>
      <c r="IG1502" s="6"/>
      <c r="IH1502" s="6"/>
      <c r="II1502" s="6"/>
      <c r="IJ1502" s="6"/>
      <c r="IK1502" s="6"/>
      <c r="IL1502" s="6"/>
      <c r="IM1502" s="6"/>
      <c r="IN1502" s="6"/>
      <c r="IO1502" s="6"/>
      <c r="IP1502" s="6"/>
      <c r="IQ1502" s="6"/>
      <c r="IR1502" s="6"/>
      <c r="IS1502" s="6"/>
      <c r="IT1502" s="6"/>
      <c r="IU1502" s="6"/>
      <c r="IV1502" s="6"/>
      <c r="IW1502" s="6"/>
      <c r="IX1502" s="6"/>
      <c r="IY1502" s="6"/>
      <c r="IZ1502" s="6"/>
    </row>
    <row r="1503" spans="1:260" s="5" customFormat="1" x14ac:dyDescent="0.35">
      <c r="A1503" s="32">
        <v>1499</v>
      </c>
      <c r="B1503" s="33">
        <f>ESTUDIANTES!B1503</f>
        <v>0</v>
      </c>
      <c r="C1503" s="33">
        <f>ESTUDIANTES!C1503</f>
        <v>0</v>
      </c>
      <c r="D1503" s="99">
        <f>ESTUDIANTES!D1503</f>
        <v>0</v>
      </c>
      <c r="E1503" s="99"/>
      <c r="F1503" s="99"/>
      <c r="G1503" s="99"/>
      <c r="H1503" s="34">
        <f>ESTUDIANTES!E1503</f>
        <v>0</v>
      </c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  <c r="GG1503" s="6"/>
      <c r="GH1503" s="6"/>
      <c r="GI1503" s="6"/>
      <c r="GJ1503" s="6"/>
      <c r="GK1503" s="6"/>
      <c r="GL1503" s="6"/>
      <c r="GM1503" s="6"/>
      <c r="GN1503" s="6"/>
      <c r="GO1503" s="6"/>
      <c r="GP1503" s="6"/>
      <c r="GQ1503" s="6"/>
      <c r="GR1503" s="6"/>
      <c r="GS1503" s="6"/>
      <c r="GT1503" s="6"/>
      <c r="GU1503" s="6"/>
      <c r="GV1503" s="6"/>
      <c r="GW1503" s="6"/>
      <c r="GX1503" s="6"/>
      <c r="GY1503" s="6"/>
      <c r="GZ1503" s="6"/>
      <c r="HA1503" s="6"/>
      <c r="HB1503" s="6"/>
      <c r="HC1503" s="6"/>
      <c r="HD1503" s="6"/>
      <c r="HE1503" s="6"/>
      <c r="HF1503" s="6"/>
      <c r="HG1503" s="6"/>
      <c r="HH1503" s="6"/>
      <c r="HI1503" s="6"/>
      <c r="HJ1503" s="6"/>
      <c r="HK1503" s="6"/>
      <c r="HL1503" s="6"/>
      <c r="HM1503" s="6"/>
      <c r="HN1503" s="6"/>
      <c r="HO1503" s="6"/>
      <c r="HP1503" s="6"/>
      <c r="HQ1503" s="6"/>
      <c r="HR1503" s="6"/>
      <c r="HS1503" s="6"/>
      <c r="HT1503" s="6"/>
      <c r="HU1503" s="6"/>
      <c r="HV1503" s="6"/>
      <c r="HW1503" s="6"/>
      <c r="HX1503" s="6"/>
      <c r="HY1503" s="6"/>
      <c r="HZ1503" s="6"/>
      <c r="IA1503" s="6"/>
      <c r="IB1503" s="6"/>
      <c r="IC1503" s="6"/>
      <c r="ID1503" s="6"/>
      <c r="IE1503" s="6"/>
      <c r="IF1503" s="6"/>
      <c r="IG1503" s="6"/>
      <c r="IH1503" s="6"/>
      <c r="II1503" s="6"/>
      <c r="IJ1503" s="6"/>
      <c r="IK1503" s="6"/>
      <c r="IL1503" s="6"/>
      <c r="IM1503" s="6"/>
      <c r="IN1503" s="6"/>
      <c r="IO1503" s="6"/>
      <c r="IP1503" s="6"/>
      <c r="IQ1503" s="6"/>
      <c r="IR1503" s="6"/>
      <c r="IS1503" s="6"/>
      <c r="IT1503" s="6"/>
      <c r="IU1503" s="6"/>
      <c r="IV1503" s="6"/>
      <c r="IW1503" s="6"/>
      <c r="IX1503" s="6"/>
      <c r="IY1503" s="6"/>
      <c r="IZ1503" s="6"/>
    </row>
    <row r="1504" spans="1:260" s="5" customFormat="1" x14ac:dyDescent="0.35">
      <c r="A1504" s="32">
        <v>1500</v>
      </c>
      <c r="B1504" s="33">
        <f>ESTUDIANTES!B1504</f>
        <v>0</v>
      </c>
      <c r="C1504" s="33">
        <f>ESTUDIANTES!C1504</f>
        <v>0</v>
      </c>
      <c r="D1504" s="99">
        <f>ESTUDIANTES!D1504</f>
        <v>0</v>
      </c>
      <c r="E1504" s="99"/>
      <c r="F1504" s="99"/>
      <c r="G1504" s="99"/>
      <c r="H1504" s="34">
        <f>ESTUDIANTES!E1504</f>
        <v>0</v>
      </c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  <c r="GG1504" s="6"/>
      <c r="GH1504" s="6"/>
      <c r="GI1504" s="6"/>
      <c r="GJ1504" s="6"/>
      <c r="GK1504" s="6"/>
      <c r="GL1504" s="6"/>
      <c r="GM1504" s="6"/>
      <c r="GN1504" s="6"/>
      <c r="GO1504" s="6"/>
      <c r="GP1504" s="6"/>
      <c r="GQ1504" s="6"/>
      <c r="GR1504" s="6"/>
      <c r="GS1504" s="6"/>
      <c r="GT1504" s="6"/>
      <c r="GU1504" s="6"/>
      <c r="GV1504" s="6"/>
      <c r="GW1504" s="6"/>
      <c r="GX1504" s="6"/>
      <c r="GY1504" s="6"/>
      <c r="GZ1504" s="6"/>
      <c r="HA1504" s="6"/>
      <c r="HB1504" s="6"/>
      <c r="HC1504" s="6"/>
      <c r="HD1504" s="6"/>
      <c r="HE1504" s="6"/>
      <c r="HF1504" s="6"/>
      <c r="HG1504" s="6"/>
      <c r="HH1504" s="6"/>
      <c r="HI1504" s="6"/>
      <c r="HJ1504" s="6"/>
      <c r="HK1504" s="6"/>
      <c r="HL1504" s="6"/>
      <c r="HM1504" s="6"/>
      <c r="HN1504" s="6"/>
      <c r="HO1504" s="6"/>
      <c r="HP1504" s="6"/>
      <c r="HQ1504" s="6"/>
      <c r="HR1504" s="6"/>
      <c r="HS1504" s="6"/>
      <c r="HT1504" s="6"/>
      <c r="HU1504" s="6"/>
      <c r="HV1504" s="6"/>
      <c r="HW1504" s="6"/>
      <c r="HX1504" s="6"/>
      <c r="HY1504" s="6"/>
      <c r="HZ1504" s="6"/>
      <c r="IA1504" s="6"/>
      <c r="IB1504" s="6"/>
      <c r="IC1504" s="6"/>
      <c r="ID1504" s="6"/>
      <c r="IE1504" s="6"/>
      <c r="IF1504" s="6"/>
      <c r="IG1504" s="6"/>
      <c r="IH1504" s="6"/>
      <c r="II1504" s="6"/>
      <c r="IJ1504" s="6"/>
      <c r="IK1504" s="6"/>
      <c r="IL1504" s="6"/>
      <c r="IM1504" s="6"/>
      <c r="IN1504" s="6"/>
      <c r="IO1504" s="6"/>
      <c r="IP1504" s="6"/>
      <c r="IQ1504" s="6"/>
      <c r="IR1504" s="6"/>
      <c r="IS1504" s="6"/>
      <c r="IT1504" s="6"/>
      <c r="IU1504" s="6"/>
      <c r="IV1504" s="6"/>
      <c r="IW1504" s="6"/>
      <c r="IX1504" s="6"/>
      <c r="IY1504" s="6"/>
      <c r="IZ1504" s="6"/>
    </row>
    <row r="1505" spans="1:260" s="5" customFormat="1" x14ac:dyDescent="0.35">
      <c r="A1505" s="32">
        <v>1501</v>
      </c>
      <c r="B1505" s="33">
        <f>ESTUDIANTES!B1505</f>
        <v>0</v>
      </c>
      <c r="C1505" s="33">
        <f>ESTUDIANTES!C1505</f>
        <v>0</v>
      </c>
      <c r="D1505" s="99">
        <f>ESTUDIANTES!D1505</f>
        <v>0</v>
      </c>
      <c r="E1505" s="99"/>
      <c r="F1505" s="99"/>
      <c r="G1505" s="99"/>
      <c r="H1505" s="34">
        <f>ESTUDIANTES!E1505</f>
        <v>0</v>
      </c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  <c r="GG1505" s="6"/>
      <c r="GH1505" s="6"/>
      <c r="GI1505" s="6"/>
      <c r="GJ1505" s="6"/>
      <c r="GK1505" s="6"/>
      <c r="GL1505" s="6"/>
      <c r="GM1505" s="6"/>
      <c r="GN1505" s="6"/>
      <c r="GO1505" s="6"/>
      <c r="GP1505" s="6"/>
      <c r="GQ1505" s="6"/>
      <c r="GR1505" s="6"/>
      <c r="GS1505" s="6"/>
      <c r="GT1505" s="6"/>
      <c r="GU1505" s="6"/>
      <c r="GV1505" s="6"/>
      <c r="GW1505" s="6"/>
      <c r="GX1505" s="6"/>
      <c r="GY1505" s="6"/>
      <c r="GZ1505" s="6"/>
      <c r="HA1505" s="6"/>
      <c r="HB1505" s="6"/>
      <c r="HC1505" s="6"/>
      <c r="HD1505" s="6"/>
      <c r="HE1505" s="6"/>
      <c r="HF1505" s="6"/>
      <c r="HG1505" s="6"/>
      <c r="HH1505" s="6"/>
      <c r="HI1505" s="6"/>
      <c r="HJ1505" s="6"/>
      <c r="HK1505" s="6"/>
      <c r="HL1505" s="6"/>
      <c r="HM1505" s="6"/>
      <c r="HN1505" s="6"/>
      <c r="HO1505" s="6"/>
      <c r="HP1505" s="6"/>
      <c r="HQ1505" s="6"/>
      <c r="HR1505" s="6"/>
      <c r="HS1505" s="6"/>
      <c r="HT1505" s="6"/>
      <c r="HU1505" s="6"/>
      <c r="HV1505" s="6"/>
      <c r="HW1505" s="6"/>
      <c r="HX1505" s="6"/>
      <c r="HY1505" s="6"/>
      <c r="HZ1505" s="6"/>
      <c r="IA1505" s="6"/>
      <c r="IB1505" s="6"/>
      <c r="IC1505" s="6"/>
      <c r="ID1505" s="6"/>
      <c r="IE1505" s="6"/>
      <c r="IF1505" s="6"/>
      <c r="IG1505" s="6"/>
      <c r="IH1505" s="6"/>
      <c r="II1505" s="6"/>
      <c r="IJ1505" s="6"/>
      <c r="IK1505" s="6"/>
      <c r="IL1505" s="6"/>
      <c r="IM1505" s="6"/>
      <c r="IN1505" s="6"/>
      <c r="IO1505" s="6"/>
      <c r="IP1505" s="6"/>
      <c r="IQ1505" s="6"/>
      <c r="IR1505" s="6"/>
      <c r="IS1505" s="6"/>
      <c r="IT1505" s="6"/>
      <c r="IU1505" s="6"/>
      <c r="IV1505" s="6"/>
      <c r="IW1505" s="6"/>
      <c r="IX1505" s="6"/>
      <c r="IY1505" s="6"/>
      <c r="IZ1505" s="6"/>
    </row>
    <row r="1506" spans="1:260" s="5" customFormat="1" x14ac:dyDescent="0.35">
      <c r="A1506" s="32">
        <v>1502</v>
      </c>
      <c r="B1506" s="33">
        <f>ESTUDIANTES!B1506</f>
        <v>0</v>
      </c>
      <c r="C1506" s="33">
        <f>ESTUDIANTES!C1506</f>
        <v>0</v>
      </c>
      <c r="D1506" s="99">
        <f>ESTUDIANTES!D1506</f>
        <v>0</v>
      </c>
      <c r="E1506" s="99"/>
      <c r="F1506" s="99"/>
      <c r="G1506" s="99"/>
      <c r="H1506" s="34">
        <f>ESTUDIANTES!E1506</f>
        <v>0</v>
      </c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  <c r="GG1506" s="6"/>
      <c r="GH1506" s="6"/>
      <c r="GI1506" s="6"/>
      <c r="GJ1506" s="6"/>
      <c r="GK1506" s="6"/>
      <c r="GL1506" s="6"/>
      <c r="GM1506" s="6"/>
      <c r="GN1506" s="6"/>
      <c r="GO1506" s="6"/>
      <c r="GP1506" s="6"/>
      <c r="GQ1506" s="6"/>
      <c r="GR1506" s="6"/>
      <c r="GS1506" s="6"/>
      <c r="GT1506" s="6"/>
      <c r="GU1506" s="6"/>
      <c r="GV1506" s="6"/>
      <c r="GW1506" s="6"/>
      <c r="GX1506" s="6"/>
      <c r="GY1506" s="6"/>
      <c r="GZ1506" s="6"/>
      <c r="HA1506" s="6"/>
      <c r="HB1506" s="6"/>
      <c r="HC1506" s="6"/>
      <c r="HD1506" s="6"/>
      <c r="HE1506" s="6"/>
      <c r="HF1506" s="6"/>
      <c r="HG1506" s="6"/>
      <c r="HH1506" s="6"/>
      <c r="HI1506" s="6"/>
      <c r="HJ1506" s="6"/>
      <c r="HK1506" s="6"/>
      <c r="HL1506" s="6"/>
      <c r="HM1506" s="6"/>
      <c r="HN1506" s="6"/>
      <c r="HO1506" s="6"/>
      <c r="HP1506" s="6"/>
      <c r="HQ1506" s="6"/>
      <c r="HR1506" s="6"/>
      <c r="HS1506" s="6"/>
      <c r="HT1506" s="6"/>
      <c r="HU1506" s="6"/>
      <c r="HV1506" s="6"/>
      <c r="HW1506" s="6"/>
      <c r="HX1506" s="6"/>
      <c r="HY1506" s="6"/>
      <c r="HZ1506" s="6"/>
      <c r="IA1506" s="6"/>
      <c r="IB1506" s="6"/>
      <c r="IC1506" s="6"/>
      <c r="ID1506" s="6"/>
      <c r="IE1506" s="6"/>
      <c r="IF1506" s="6"/>
      <c r="IG1506" s="6"/>
      <c r="IH1506" s="6"/>
      <c r="II1506" s="6"/>
      <c r="IJ1506" s="6"/>
      <c r="IK1506" s="6"/>
      <c r="IL1506" s="6"/>
      <c r="IM1506" s="6"/>
      <c r="IN1506" s="6"/>
      <c r="IO1506" s="6"/>
      <c r="IP1506" s="6"/>
      <c r="IQ1506" s="6"/>
      <c r="IR1506" s="6"/>
      <c r="IS1506" s="6"/>
      <c r="IT1506" s="6"/>
      <c r="IU1506" s="6"/>
      <c r="IV1506" s="6"/>
      <c r="IW1506" s="6"/>
      <c r="IX1506" s="6"/>
      <c r="IY1506" s="6"/>
      <c r="IZ1506" s="6"/>
    </row>
    <row r="1507" spans="1:260" s="5" customFormat="1" x14ac:dyDescent="0.35">
      <c r="A1507" s="32">
        <v>1503</v>
      </c>
      <c r="B1507" s="33">
        <f>ESTUDIANTES!B1507</f>
        <v>0</v>
      </c>
      <c r="C1507" s="33">
        <f>ESTUDIANTES!C1507</f>
        <v>0</v>
      </c>
      <c r="D1507" s="99">
        <f>ESTUDIANTES!D1507</f>
        <v>0</v>
      </c>
      <c r="E1507" s="99"/>
      <c r="F1507" s="99"/>
      <c r="G1507" s="99"/>
      <c r="H1507" s="34">
        <f>ESTUDIANTES!E1507</f>
        <v>0</v>
      </c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  <c r="GG1507" s="6"/>
      <c r="GH1507" s="6"/>
      <c r="GI1507" s="6"/>
      <c r="GJ1507" s="6"/>
      <c r="GK1507" s="6"/>
      <c r="GL1507" s="6"/>
      <c r="GM1507" s="6"/>
      <c r="GN1507" s="6"/>
      <c r="GO1507" s="6"/>
      <c r="GP1507" s="6"/>
      <c r="GQ1507" s="6"/>
      <c r="GR1507" s="6"/>
      <c r="GS1507" s="6"/>
      <c r="GT1507" s="6"/>
      <c r="GU1507" s="6"/>
      <c r="GV1507" s="6"/>
      <c r="GW1507" s="6"/>
      <c r="GX1507" s="6"/>
      <c r="GY1507" s="6"/>
      <c r="GZ1507" s="6"/>
      <c r="HA1507" s="6"/>
      <c r="HB1507" s="6"/>
      <c r="HC1507" s="6"/>
      <c r="HD1507" s="6"/>
      <c r="HE1507" s="6"/>
      <c r="HF1507" s="6"/>
      <c r="HG1507" s="6"/>
      <c r="HH1507" s="6"/>
      <c r="HI1507" s="6"/>
      <c r="HJ1507" s="6"/>
      <c r="HK1507" s="6"/>
      <c r="HL1507" s="6"/>
      <c r="HM1507" s="6"/>
      <c r="HN1507" s="6"/>
      <c r="HO1507" s="6"/>
      <c r="HP1507" s="6"/>
      <c r="HQ1507" s="6"/>
      <c r="HR1507" s="6"/>
      <c r="HS1507" s="6"/>
      <c r="HT1507" s="6"/>
      <c r="HU1507" s="6"/>
      <c r="HV1507" s="6"/>
      <c r="HW1507" s="6"/>
      <c r="HX1507" s="6"/>
      <c r="HY1507" s="6"/>
      <c r="HZ1507" s="6"/>
      <c r="IA1507" s="6"/>
      <c r="IB1507" s="6"/>
      <c r="IC1507" s="6"/>
      <c r="ID1507" s="6"/>
      <c r="IE1507" s="6"/>
      <c r="IF1507" s="6"/>
      <c r="IG1507" s="6"/>
      <c r="IH1507" s="6"/>
      <c r="II1507" s="6"/>
      <c r="IJ1507" s="6"/>
      <c r="IK1507" s="6"/>
      <c r="IL1507" s="6"/>
      <c r="IM1507" s="6"/>
      <c r="IN1507" s="6"/>
      <c r="IO1507" s="6"/>
      <c r="IP1507" s="6"/>
      <c r="IQ1507" s="6"/>
      <c r="IR1507" s="6"/>
      <c r="IS1507" s="6"/>
      <c r="IT1507" s="6"/>
      <c r="IU1507" s="6"/>
      <c r="IV1507" s="6"/>
      <c r="IW1507" s="6"/>
      <c r="IX1507" s="6"/>
      <c r="IY1507" s="6"/>
      <c r="IZ1507" s="6"/>
    </row>
    <row r="1508" spans="1:260" s="5" customFormat="1" x14ac:dyDescent="0.35">
      <c r="A1508" s="32">
        <v>1504</v>
      </c>
      <c r="B1508" s="33">
        <f>ESTUDIANTES!B1508</f>
        <v>0</v>
      </c>
      <c r="C1508" s="33">
        <f>ESTUDIANTES!C1508</f>
        <v>0</v>
      </c>
      <c r="D1508" s="99">
        <f>ESTUDIANTES!D1508</f>
        <v>0</v>
      </c>
      <c r="E1508" s="99"/>
      <c r="F1508" s="99"/>
      <c r="G1508" s="99"/>
      <c r="H1508" s="34">
        <f>ESTUDIANTES!E1508</f>
        <v>0</v>
      </c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  <c r="GG1508" s="6"/>
      <c r="GH1508" s="6"/>
      <c r="GI1508" s="6"/>
      <c r="GJ1508" s="6"/>
      <c r="GK1508" s="6"/>
      <c r="GL1508" s="6"/>
      <c r="GM1508" s="6"/>
      <c r="GN1508" s="6"/>
      <c r="GO1508" s="6"/>
      <c r="GP1508" s="6"/>
      <c r="GQ1508" s="6"/>
      <c r="GR1508" s="6"/>
      <c r="GS1508" s="6"/>
      <c r="GT1508" s="6"/>
      <c r="GU1508" s="6"/>
      <c r="GV1508" s="6"/>
      <c r="GW1508" s="6"/>
      <c r="GX1508" s="6"/>
      <c r="GY1508" s="6"/>
      <c r="GZ1508" s="6"/>
      <c r="HA1508" s="6"/>
      <c r="HB1508" s="6"/>
      <c r="HC1508" s="6"/>
      <c r="HD1508" s="6"/>
      <c r="HE1508" s="6"/>
      <c r="HF1508" s="6"/>
      <c r="HG1508" s="6"/>
      <c r="HH1508" s="6"/>
      <c r="HI1508" s="6"/>
      <c r="HJ1508" s="6"/>
      <c r="HK1508" s="6"/>
      <c r="HL1508" s="6"/>
      <c r="HM1508" s="6"/>
      <c r="HN1508" s="6"/>
      <c r="HO1508" s="6"/>
      <c r="HP1508" s="6"/>
      <c r="HQ1508" s="6"/>
      <c r="HR1508" s="6"/>
      <c r="HS1508" s="6"/>
      <c r="HT1508" s="6"/>
      <c r="HU1508" s="6"/>
      <c r="HV1508" s="6"/>
      <c r="HW1508" s="6"/>
      <c r="HX1508" s="6"/>
      <c r="HY1508" s="6"/>
      <c r="HZ1508" s="6"/>
      <c r="IA1508" s="6"/>
      <c r="IB1508" s="6"/>
      <c r="IC1508" s="6"/>
      <c r="ID1508" s="6"/>
      <c r="IE1508" s="6"/>
      <c r="IF1508" s="6"/>
      <c r="IG1508" s="6"/>
      <c r="IH1508" s="6"/>
      <c r="II1508" s="6"/>
      <c r="IJ1508" s="6"/>
      <c r="IK1508" s="6"/>
      <c r="IL1508" s="6"/>
      <c r="IM1508" s="6"/>
      <c r="IN1508" s="6"/>
      <c r="IO1508" s="6"/>
      <c r="IP1508" s="6"/>
      <c r="IQ1508" s="6"/>
      <c r="IR1508" s="6"/>
      <c r="IS1508" s="6"/>
      <c r="IT1508" s="6"/>
      <c r="IU1508" s="6"/>
      <c r="IV1508" s="6"/>
      <c r="IW1508" s="6"/>
      <c r="IX1508" s="6"/>
      <c r="IY1508" s="6"/>
      <c r="IZ1508" s="6"/>
    </row>
    <row r="1509" spans="1:260" s="5" customFormat="1" x14ac:dyDescent="0.35">
      <c r="A1509" s="32">
        <v>1505</v>
      </c>
      <c r="B1509" s="33">
        <f>ESTUDIANTES!B1509</f>
        <v>0</v>
      </c>
      <c r="C1509" s="33">
        <f>ESTUDIANTES!C1509</f>
        <v>0</v>
      </c>
      <c r="D1509" s="99">
        <f>ESTUDIANTES!D1509</f>
        <v>0</v>
      </c>
      <c r="E1509" s="99"/>
      <c r="F1509" s="99"/>
      <c r="G1509" s="99"/>
      <c r="H1509" s="34">
        <f>ESTUDIANTES!E1509</f>
        <v>0</v>
      </c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  <c r="GG1509" s="6"/>
      <c r="GH1509" s="6"/>
      <c r="GI1509" s="6"/>
      <c r="GJ1509" s="6"/>
      <c r="GK1509" s="6"/>
      <c r="GL1509" s="6"/>
      <c r="GM1509" s="6"/>
      <c r="GN1509" s="6"/>
      <c r="GO1509" s="6"/>
      <c r="GP1509" s="6"/>
      <c r="GQ1509" s="6"/>
      <c r="GR1509" s="6"/>
      <c r="GS1509" s="6"/>
      <c r="GT1509" s="6"/>
      <c r="GU1509" s="6"/>
      <c r="GV1509" s="6"/>
      <c r="GW1509" s="6"/>
      <c r="GX1509" s="6"/>
      <c r="GY1509" s="6"/>
      <c r="GZ1509" s="6"/>
      <c r="HA1509" s="6"/>
      <c r="HB1509" s="6"/>
      <c r="HC1509" s="6"/>
      <c r="HD1509" s="6"/>
      <c r="HE1509" s="6"/>
      <c r="HF1509" s="6"/>
      <c r="HG1509" s="6"/>
      <c r="HH1509" s="6"/>
      <c r="HI1509" s="6"/>
      <c r="HJ1509" s="6"/>
      <c r="HK1509" s="6"/>
      <c r="HL1509" s="6"/>
      <c r="HM1509" s="6"/>
      <c r="HN1509" s="6"/>
      <c r="HO1509" s="6"/>
      <c r="HP1509" s="6"/>
      <c r="HQ1509" s="6"/>
      <c r="HR1509" s="6"/>
      <c r="HS1509" s="6"/>
      <c r="HT1509" s="6"/>
      <c r="HU1509" s="6"/>
      <c r="HV1509" s="6"/>
      <c r="HW1509" s="6"/>
      <c r="HX1509" s="6"/>
      <c r="HY1509" s="6"/>
      <c r="HZ1509" s="6"/>
      <c r="IA1509" s="6"/>
      <c r="IB1509" s="6"/>
      <c r="IC1509" s="6"/>
      <c r="ID1509" s="6"/>
      <c r="IE1509" s="6"/>
      <c r="IF1509" s="6"/>
      <c r="IG1509" s="6"/>
      <c r="IH1509" s="6"/>
      <c r="II1509" s="6"/>
      <c r="IJ1509" s="6"/>
      <c r="IK1509" s="6"/>
      <c r="IL1509" s="6"/>
      <c r="IM1509" s="6"/>
      <c r="IN1509" s="6"/>
      <c r="IO1509" s="6"/>
      <c r="IP1509" s="6"/>
      <c r="IQ1509" s="6"/>
      <c r="IR1509" s="6"/>
      <c r="IS1509" s="6"/>
      <c r="IT1509" s="6"/>
      <c r="IU1509" s="6"/>
      <c r="IV1509" s="6"/>
      <c r="IW1509" s="6"/>
      <c r="IX1509" s="6"/>
      <c r="IY1509" s="6"/>
      <c r="IZ1509" s="6"/>
    </row>
    <row r="1510" spans="1:260" s="5" customFormat="1" x14ac:dyDescent="0.35">
      <c r="A1510" s="32">
        <v>1506</v>
      </c>
      <c r="B1510" s="33">
        <f>ESTUDIANTES!B1510</f>
        <v>0</v>
      </c>
      <c r="C1510" s="33">
        <f>ESTUDIANTES!C1510</f>
        <v>0</v>
      </c>
      <c r="D1510" s="99">
        <f>ESTUDIANTES!D1510</f>
        <v>0</v>
      </c>
      <c r="E1510" s="99"/>
      <c r="F1510" s="99"/>
      <c r="G1510" s="99"/>
      <c r="H1510" s="34">
        <f>ESTUDIANTES!E1510</f>
        <v>0</v>
      </c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  <c r="GG1510" s="6"/>
      <c r="GH1510" s="6"/>
      <c r="GI1510" s="6"/>
      <c r="GJ1510" s="6"/>
      <c r="GK1510" s="6"/>
      <c r="GL1510" s="6"/>
      <c r="GM1510" s="6"/>
      <c r="GN1510" s="6"/>
      <c r="GO1510" s="6"/>
      <c r="GP1510" s="6"/>
      <c r="GQ1510" s="6"/>
      <c r="GR1510" s="6"/>
      <c r="GS1510" s="6"/>
      <c r="GT1510" s="6"/>
      <c r="GU1510" s="6"/>
      <c r="GV1510" s="6"/>
      <c r="GW1510" s="6"/>
      <c r="GX1510" s="6"/>
      <c r="GY1510" s="6"/>
      <c r="GZ1510" s="6"/>
      <c r="HA1510" s="6"/>
      <c r="HB1510" s="6"/>
      <c r="HC1510" s="6"/>
      <c r="HD1510" s="6"/>
      <c r="HE1510" s="6"/>
      <c r="HF1510" s="6"/>
      <c r="HG1510" s="6"/>
      <c r="HH1510" s="6"/>
      <c r="HI1510" s="6"/>
      <c r="HJ1510" s="6"/>
      <c r="HK1510" s="6"/>
      <c r="HL1510" s="6"/>
      <c r="HM1510" s="6"/>
      <c r="HN1510" s="6"/>
      <c r="HO1510" s="6"/>
      <c r="HP1510" s="6"/>
      <c r="HQ1510" s="6"/>
      <c r="HR1510" s="6"/>
      <c r="HS1510" s="6"/>
      <c r="HT1510" s="6"/>
      <c r="HU1510" s="6"/>
      <c r="HV1510" s="6"/>
      <c r="HW1510" s="6"/>
      <c r="HX1510" s="6"/>
      <c r="HY1510" s="6"/>
      <c r="HZ1510" s="6"/>
      <c r="IA1510" s="6"/>
      <c r="IB1510" s="6"/>
      <c r="IC1510" s="6"/>
      <c r="ID1510" s="6"/>
      <c r="IE1510" s="6"/>
      <c r="IF1510" s="6"/>
      <c r="IG1510" s="6"/>
      <c r="IH1510" s="6"/>
      <c r="II1510" s="6"/>
      <c r="IJ1510" s="6"/>
      <c r="IK1510" s="6"/>
      <c r="IL1510" s="6"/>
      <c r="IM1510" s="6"/>
      <c r="IN1510" s="6"/>
      <c r="IO1510" s="6"/>
      <c r="IP1510" s="6"/>
      <c r="IQ1510" s="6"/>
      <c r="IR1510" s="6"/>
      <c r="IS1510" s="6"/>
      <c r="IT1510" s="6"/>
      <c r="IU1510" s="6"/>
      <c r="IV1510" s="6"/>
      <c r="IW1510" s="6"/>
      <c r="IX1510" s="6"/>
      <c r="IY1510" s="6"/>
      <c r="IZ1510" s="6"/>
    </row>
    <row r="1511" spans="1:260" s="5" customFormat="1" x14ac:dyDescent="0.35">
      <c r="A1511" s="32">
        <v>1507</v>
      </c>
      <c r="B1511" s="33">
        <f>ESTUDIANTES!B1511</f>
        <v>0</v>
      </c>
      <c r="C1511" s="33">
        <f>ESTUDIANTES!C1511</f>
        <v>0</v>
      </c>
      <c r="D1511" s="99">
        <f>ESTUDIANTES!D1511</f>
        <v>0</v>
      </c>
      <c r="E1511" s="99"/>
      <c r="F1511" s="99"/>
      <c r="G1511" s="99"/>
      <c r="H1511" s="34">
        <f>ESTUDIANTES!E1511</f>
        <v>0</v>
      </c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  <c r="GG1511" s="6"/>
      <c r="GH1511" s="6"/>
      <c r="GI1511" s="6"/>
      <c r="GJ1511" s="6"/>
      <c r="GK1511" s="6"/>
      <c r="GL1511" s="6"/>
      <c r="GM1511" s="6"/>
      <c r="GN1511" s="6"/>
      <c r="GO1511" s="6"/>
      <c r="GP1511" s="6"/>
      <c r="GQ1511" s="6"/>
      <c r="GR1511" s="6"/>
      <c r="GS1511" s="6"/>
      <c r="GT1511" s="6"/>
      <c r="GU1511" s="6"/>
      <c r="GV1511" s="6"/>
      <c r="GW1511" s="6"/>
      <c r="GX1511" s="6"/>
      <c r="GY1511" s="6"/>
      <c r="GZ1511" s="6"/>
      <c r="HA1511" s="6"/>
      <c r="HB1511" s="6"/>
      <c r="HC1511" s="6"/>
      <c r="HD1511" s="6"/>
      <c r="HE1511" s="6"/>
      <c r="HF1511" s="6"/>
      <c r="HG1511" s="6"/>
      <c r="HH1511" s="6"/>
      <c r="HI1511" s="6"/>
      <c r="HJ1511" s="6"/>
      <c r="HK1511" s="6"/>
      <c r="HL1511" s="6"/>
      <c r="HM1511" s="6"/>
      <c r="HN1511" s="6"/>
      <c r="HO1511" s="6"/>
      <c r="HP1511" s="6"/>
      <c r="HQ1511" s="6"/>
      <c r="HR1511" s="6"/>
      <c r="HS1511" s="6"/>
      <c r="HT1511" s="6"/>
      <c r="HU1511" s="6"/>
      <c r="HV1511" s="6"/>
      <c r="HW1511" s="6"/>
      <c r="HX1511" s="6"/>
      <c r="HY1511" s="6"/>
      <c r="HZ1511" s="6"/>
      <c r="IA1511" s="6"/>
      <c r="IB1511" s="6"/>
      <c r="IC1511" s="6"/>
      <c r="ID1511" s="6"/>
      <c r="IE1511" s="6"/>
      <c r="IF1511" s="6"/>
      <c r="IG1511" s="6"/>
      <c r="IH1511" s="6"/>
      <c r="II1511" s="6"/>
      <c r="IJ1511" s="6"/>
      <c r="IK1511" s="6"/>
      <c r="IL1511" s="6"/>
      <c r="IM1511" s="6"/>
      <c r="IN1511" s="6"/>
      <c r="IO1511" s="6"/>
      <c r="IP1511" s="6"/>
      <c r="IQ1511" s="6"/>
      <c r="IR1511" s="6"/>
      <c r="IS1511" s="6"/>
      <c r="IT1511" s="6"/>
      <c r="IU1511" s="6"/>
      <c r="IV1511" s="6"/>
      <c r="IW1511" s="6"/>
      <c r="IX1511" s="6"/>
      <c r="IY1511" s="6"/>
      <c r="IZ1511" s="6"/>
    </row>
    <row r="1512" spans="1:260" s="5" customFormat="1" x14ac:dyDescent="0.35">
      <c r="A1512" s="32">
        <v>1508</v>
      </c>
      <c r="B1512" s="33">
        <f>ESTUDIANTES!B1512</f>
        <v>0</v>
      </c>
      <c r="C1512" s="33">
        <f>ESTUDIANTES!C1512</f>
        <v>0</v>
      </c>
      <c r="D1512" s="99">
        <f>ESTUDIANTES!D1512</f>
        <v>0</v>
      </c>
      <c r="E1512" s="99"/>
      <c r="F1512" s="99"/>
      <c r="G1512" s="99"/>
      <c r="H1512" s="34">
        <f>ESTUDIANTES!E1512</f>
        <v>0</v>
      </c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  <c r="GG1512" s="6"/>
      <c r="GH1512" s="6"/>
      <c r="GI1512" s="6"/>
      <c r="GJ1512" s="6"/>
      <c r="GK1512" s="6"/>
      <c r="GL1512" s="6"/>
      <c r="GM1512" s="6"/>
      <c r="GN1512" s="6"/>
      <c r="GO1512" s="6"/>
      <c r="GP1512" s="6"/>
      <c r="GQ1512" s="6"/>
      <c r="GR1512" s="6"/>
      <c r="GS1512" s="6"/>
      <c r="GT1512" s="6"/>
      <c r="GU1512" s="6"/>
      <c r="GV1512" s="6"/>
      <c r="GW1512" s="6"/>
      <c r="GX1512" s="6"/>
      <c r="GY1512" s="6"/>
      <c r="GZ1512" s="6"/>
      <c r="HA1512" s="6"/>
      <c r="HB1512" s="6"/>
      <c r="HC1512" s="6"/>
      <c r="HD1512" s="6"/>
      <c r="HE1512" s="6"/>
      <c r="HF1512" s="6"/>
      <c r="HG1512" s="6"/>
      <c r="HH1512" s="6"/>
      <c r="HI1512" s="6"/>
      <c r="HJ1512" s="6"/>
      <c r="HK1512" s="6"/>
      <c r="HL1512" s="6"/>
      <c r="HM1512" s="6"/>
      <c r="HN1512" s="6"/>
      <c r="HO1512" s="6"/>
      <c r="HP1512" s="6"/>
      <c r="HQ1512" s="6"/>
      <c r="HR1512" s="6"/>
      <c r="HS1512" s="6"/>
      <c r="HT1512" s="6"/>
      <c r="HU1512" s="6"/>
      <c r="HV1512" s="6"/>
      <c r="HW1512" s="6"/>
      <c r="HX1512" s="6"/>
      <c r="HY1512" s="6"/>
      <c r="HZ1512" s="6"/>
      <c r="IA1512" s="6"/>
      <c r="IB1512" s="6"/>
      <c r="IC1512" s="6"/>
      <c r="ID1512" s="6"/>
      <c r="IE1512" s="6"/>
      <c r="IF1512" s="6"/>
      <c r="IG1512" s="6"/>
      <c r="IH1512" s="6"/>
      <c r="II1512" s="6"/>
      <c r="IJ1512" s="6"/>
      <c r="IK1512" s="6"/>
      <c r="IL1512" s="6"/>
      <c r="IM1512" s="6"/>
      <c r="IN1512" s="6"/>
      <c r="IO1512" s="6"/>
      <c r="IP1512" s="6"/>
      <c r="IQ1512" s="6"/>
      <c r="IR1512" s="6"/>
      <c r="IS1512" s="6"/>
      <c r="IT1512" s="6"/>
      <c r="IU1512" s="6"/>
      <c r="IV1512" s="6"/>
      <c r="IW1512" s="6"/>
      <c r="IX1512" s="6"/>
      <c r="IY1512" s="6"/>
      <c r="IZ1512" s="6"/>
    </row>
    <row r="1513" spans="1:260" s="5" customFormat="1" x14ac:dyDescent="0.35">
      <c r="A1513" s="32">
        <v>1509</v>
      </c>
      <c r="B1513" s="33">
        <f>ESTUDIANTES!B1513</f>
        <v>0</v>
      </c>
      <c r="C1513" s="33">
        <f>ESTUDIANTES!C1513</f>
        <v>0</v>
      </c>
      <c r="D1513" s="99">
        <f>ESTUDIANTES!D1513</f>
        <v>0</v>
      </c>
      <c r="E1513" s="99"/>
      <c r="F1513" s="99"/>
      <c r="G1513" s="99"/>
      <c r="H1513" s="34">
        <f>ESTUDIANTES!E1513</f>
        <v>0</v>
      </c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  <c r="GG1513" s="6"/>
      <c r="GH1513" s="6"/>
      <c r="GI1513" s="6"/>
      <c r="GJ1513" s="6"/>
      <c r="GK1513" s="6"/>
      <c r="GL1513" s="6"/>
      <c r="GM1513" s="6"/>
      <c r="GN1513" s="6"/>
      <c r="GO1513" s="6"/>
      <c r="GP1513" s="6"/>
      <c r="GQ1513" s="6"/>
      <c r="GR1513" s="6"/>
      <c r="GS1513" s="6"/>
      <c r="GT1513" s="6"/>
      <c r="GU1513" s="6"/>
      <c r="GV1513" s="6"/>
      <c r="GW1513" s="6"/>
      <c r="GX1513" s="6"/>
      <c r="GY1513" s="6"/>
      <c r="GZ1513" s="6"/>
      <c r="HA1513" s="6"/>
      <c r="HB1513" s="6"/>
      <c r="HC1513" s="6"/>
      <c r="HD1513" s="6"/>
      <c r="HE1513" s="6"/>
      <c r="HF1513" s="6"/>
      <c r="HG1513" s="6"/>
      <c r="HH1513" s="6"/>
      <c r="HI1513" s="6"/>
      <c r="HJ1513" s="6"/>
      <c r="HK1513" s="6"/>
      <c r="HL1513" s="6"/>
      <c r="HM1513" s="6"/>
      <c r="HN1513" s="6"/>
      <c r="HO1513" s="6"/>
      <c r="HP1513" s="6"/>
      <c r="HQ1513" s="6"/>
      <c r="HR1513" s="6"/>
      <c r="HS1513" s="6"/>
      <c r="HT1513" s="6"/>
      <c r="HU1513" s="6"/>
      <c r="HV1513" s="6"/>
      <c r="HW1513" s="6"/>
      <c r="HX1513" s="6"/>
      <c r="HY1513" s="6"/>
      <c r="HZ1513" s="6"/>
      <c r="IA1513" s="6"/>
      <c r="IB1513" s="6"/>
      <c r="IC1513" s="6"/>
      <c r="ID1513" s="6"/>
      <c r="IE1513" s="6"/>
      <c r="IF1513" s="6"/>
      <c r="IG1513" s="6"/>
      <c r="IH1513" s="6"/>
      <c r="II1513" s="6"/>
      <c r="IJ1513" s="6"/>
      <c r="IK1513" s="6"/>
      <c r="IL1513" s="6"/>
      <c r="IM1513" s="6"/>
      <c r="IN1513" s="6"/>
      <c r="IO1513" s="6"/>
      <c r="IP1513" s="6"/>
      <c r="IQ1513" s="6"/>
      <c r="IR1513" s="6"/>
      <c r="IS1513" s="6"/>
      <c r="IT1513" s="6"/>
      <c r="IU1513" s="6"/>
      <c r="IV1513" s="6"/>
      <c r="IW1513" s="6"/>
      <c r="IX1513" s="6"/>
      <c r="IY1513" s="6"/>
      <c r="IZ1513" s="6"/>
    </row>
    <row r="1514" spans="1:260" s="5" customFormat="1" x14ac:dyDescent="0.35">
      <c r="A1514" s="32">
        <v>1510</v>
      </c>
      <c r="B1514" s="33">
        <f>ESTUDIANTES!B1514</f>
        <v>0</v>
      </c>
      <c r="C1514" s="33">
        <f>ESTUDIANTES!C1514</f>
        <v>0</v>
      </c>
      <c r="D1514" s="99">
        <f>ESTUDIANTES!D1514</f>
        <v>0</v>
      </c>
      <c r="E1514" s="99"/>
      <c r="F1514" s="99"/>
      <c r="G1514" s="99"/>
      <c r="H1514" s="34">
        <f>ESTUDIANTES!E1514</f>
        <v>0</v>
      </c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  <c r="GG1514" s="6"/>
      <c r="GH1514" s="6"/>
      <c r="GI1514" s="6"/>
      <c r="GJ1514" s="6"/>
      <c r="GK1514" s="6"/>
      <c r="GL1514" s="6"/>
      <c r="GM1514" s="6"/>
      <c r="GN1514" s="6"/>
      <c r="GO1514" s="6"/>
      <c r="GP1514" s="6"/>
      <c r="GQ1514" s="6"/>
      <c r="GR1514" s="6"/>
      <c r="GS1514" s="6"/>
      <c r="GT1514" s="6"/>
      <c r="GU1514" s="6"/>
      <c r="GV1514" s="6"/>
      <c r="GW1514" s="6"/>
      <c r="GX1514" s="6"/>
      <c r="GY1514" s="6"/>
      <c r="GZ1514" s="6"/>
      <c r="HA1514" s="6"/>
      <c r="HB1514" s="6"/>
      <c r="HC1514" s="6"/>
      <c r="HD1514" s="6"/>
      <c r="HE1514" s="6"/>
      <c r="HF1514" s="6"/>
      <c r="HG1514" s="6"/>
      <c r="HH1514" s="6"/>
      <c r="HI1514" s="6"/>
      <c r="HJ1514" s="6"/>
      <c r="HK1514" s="6"/>
      <c r="HL1514" s="6"/>
      <c r="HM1514" s="6"/>
      <c r="HN1514" s="6"/>
      <c r="HO1514" s="6"/>
      <c r="HP1514" s="6"/>
      <c r="HQ1514" s="6"/>
      <c r="HR1514" s="6"/>
      <c r="HS1514" s="6"/>
      <c r="HT1514" s="6"/>
      <c r="HU1514" s="6"/>
      <c r="HV1514" s="6"/>
      <c r="HW1514" s="6"/>
      <c r="HX1514" s="6"/>
      <c r="HY1514" s="6"/>
      <c r="HZ1514" s="6"/>
      <c r="IA1514" s="6"/>
      <c r="IB1514" s="6"/>
      <c r="IC1514" s="6"/>
      <c r="ID1514" s="6"/>
      <c r="IE1514" s="6"/>
      <c r="IF1514" s="6"/>
      <c r="IG1514" s="6"/>
      <c r="IH1514" s="6"/>
      <c r="II1514" s="6"/>
      <c r="IJ1514" s="6"/>
      <c r="IK1514" s="6"/>
      <c r="IL1514" s="6"/>
      <c r="IM1514" s="6"/>
      <c r="IN1514" s="6"/>
      <c r="IO1514" s="6"/>
      <c r="IP1514" s="6"/>
      <c r="IQ1514" s="6"/>
      <c r="IR1514" s="6"/>
      <c r="IS1514" s="6"/>
      <c r="IT1514" s="6"/>
      <c r="IU1514" s="6"/>
      <c r="IV1514" s="6"/>
      <c r="IW1514" s="6"/>
      <c r="IX1514" s="6"/>
      <c r="IY1514" s="6"/>
      <c r="IZ1514" s="6"/>
    </row>
    <row r="1515" spans="1:260" s="5" customFormat="1" x14ac:dyDescent="0.35">
      <c r="A1515" s="32">
        <v>1511</v>
      </c>
      <c r="B1515" s="33">
        <f>ESTUDIANTES!B1515</f>
        <v>0</v>
      </c>
      <c r="C1515" s="33">
        <f>ESTUDIANTES!C1515</f>
        <v>0</v>
      </c>
      <c r="D1515" s="99">
        <f>ESTUDIANTES!D1515</f>
        <v>0</v>
      </c>
      <c r="E1515" s="99"/>
      <c r="F1515" s="99"/>
      <c r="G1515" s="99"/>
      <c r="H1515" s="34">
        <f>ESTUDIANTES!E1515</f>
        <v>0</v>
      </c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  <c r="GG1515" s="6"/>
      <c r="GH1515" s="6"/>
      <c r="GI1515" s="6"/>
      <c r="GJ1515" s="6"/>
      <c r="GK1515" s="6"/>
      <c r="GL1515" s="6"/>
      <c r="GM1515" s="6"/>
      <c r="GN1515" s="6"/>
      <c r="GO1515" s="6"/>
      <c r="GP1515" s="6"/>
      <c r="GQ1515" s="6"/>
      <c r="GR1515" s="6"/>
      <c r="GS1515" s="6"/>
      <c r="GT1515" s="6"/>
      <c r="GU1515" s="6"/>
      <c r="GV1515" s="6"/>
      <c r="GW1515" s="6"/>
      <c r="GX1515" s="6"/>
      <c r="GY1515" s="6"/>
      <c r="GZ1515" s="6"/>
      <c r="HA1515" s="6"/>
      <c r="HB1515" s="6"/>
      <c r="HC1515" s="6"/>
      <c r="HD1515" s="6"/>
      <c r="HE1515" s="6"/>
      <c r="HF1515" s="6"/>
      <c r="HG1515" s="6"/>
      <c r="HH1515" s="6"/>
      <c r="HI1515" s="6"/>
      <c r="HJ1515" s="6"/>
      <c r="HK1515" s="6"/>
      <c r="HL1515" s="6"/>
      <c r="HM1515" s="6"/>
      <c r="HN1515" s="6"/>
      <c r="HO1515" s="6"/>
      <c r="HP1515" s="6"/>
      <c r="HQ1515" s="6"/>
      <c r="HR1515" s="6"/>
      <c r="HS1515" s="6"/>
      <c r="HT1515" s="6"/>
      <c r="HU1515" s="6"/>
      <c r="HV1515" s="6"/>
      <c r="HW1515" s="6"/>
      <c r="HX1515" s="6"/>
      <c r="HY1515" s="6"/>
      <c r="HZ1515" s="6"/>
      <c r="IA1515" s="6"/>
      <c r="IB1515" s="6"/>
      <c r="IC1515" s="6"/>
      <c r="ID1515" s="6"/>
      <c r="IE1515" s="6"/>
      <c r="IF1515" s="6"/>
      <c r="IG1515" s="6"/>
      <c r="IH1515" s="6"/>
      <c r="II1515" s="6"/>
      <c r="IJ1515" s="6"/>
      <c r="IK1515" s="6"/>
      <c r="IL1515" s="6"/>
      <c r="IM1515" s="6"/>
      <c r="IN1515" s="6"/>
      <c r="IO1515" s="6"/>
      <c r="IP1515" s="6"/>
      <c r="IQ1515" s="6"/>
      <c r="IR1515" s="6"/>
      <c r="IS1515" s="6"/>
      <c r="IT1515" s="6"/>
      <c r="IU1515" s="6"/>
      <c r="IV1515" s="6"/>
      <c r="IW1515" s="6"/>
      <c r="IX1515" s="6"/>
      <c r="IY1515" s="6"/>
      <c r="IZ1515" s="6"/>
    </row>
    <row r="1516" spans="1:260" s="5" customFormat="1" x14ac:dyDescent="0.35">
      <c r="A1516" s="32">
        <v>1512</v>
      </c>
      <c r="B1516" s="33">
        <f>ESTUDIANTES!B1516</f>
        <v>0</v>
      </c>
      <c r="C1516" s="33">
        <f>ESTUDIANTES!C1516</f>
        <v>0</v>
      </c>
      <c r="D1516" s="99">
        <f>ESTUDIANTES!D1516</f>
        <v>0</v>
      </c>
      <c r="E1516" s="99"/>
      <c r="F1516" s="99"/>
      <c r="G1516" s="99"/>
      <c r="H1516" s="34">
        <f>ESTUDIANTES!E1516</f>
        <v>0</v>
      </c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  <c r="GG1516" s="6"/>
      <c r="GH1516" s="6"/>
      <c r="GI1516" s="6"/>
      <c r="GJ1516" s="6"/>
      <c r="GK1516" s="6"/>
      <c r="GL1516" s="6"/>
      <c r="GM1516" s="6"/>
      <c r="GN1516" s="6"/>
      <c r="GO1516" s="6"/>
      <c r="GP1516" s="6"/>
      <c r="GQ1516" s="6"/>
      <c r="GR1516" s="6"/>
      <c r="GS1516" s="6"/>
      <c r="GT1516" s="6"/>
      <c r="GU1516" s="6"/>
      <c r="GV1516" s="6"/>
      <c r="GW1516" s="6"/>
      <c r="GX1516" s="6"/>
      <c r="GY1516" s="6"/>
      <c r="GZ1516" s="6"/>
      <c r="HA1516" s="6"/>
      <c r="HB1516" s="6"/>
      <c r="HC1516" s="6"/>
      <c r="HD1516" s="6"/>
      <c r="HE1516" s="6"/>
      <c r="HF1516" s="6"/>
      <c r="HG1516" s="6"/>
      <c r="HH1516" s="6"/>
      <c r="HI1516" s="6"/>
      <c r="HJ1516" s="6"/>
      <c r="HK1516" s="6"/>
      <c r="HL1516" s="6"/>
      <c r="HM1516" s="6"/>
      <c r="HN1516" s="6"/>
      <c r="HO1516" s="6"/>
      <c r="HP1516" s="6"/>
      <c r="HQ1516" s="6"/>
      <c r="HR1516" s="6"/>
      <c r="HS1516" s="6"/>
      <c r="HT1516" s="6"/>
      <c r="HU1516" s="6"/>
      <c r="HV1516" s="6"/>
      <c r="HW1516" s="6"/>
      <c r="HX1516" s="6"/>
      <c r="HY1516" s="6"/>
      <c r="HZ1516" s="6"/>
      <c r="IA1516" s="6"/>
      <c r="IB1516" s="6"/>
      <c r="IC1516" s="6"/>
      <c r="ID1516" s="6"/>
      <c r="IE1516" s="6"/>
      <c r="IF1516" s="6"/>
      <c r="IG1516" s="6"/>
      <c r="IH1516" s="6"/>
      <c r="II1516" s="6"/>
      <c r="IJ1516" s="6"/>
      <c r="IK1516" s="6"/>
      <c r="IL1516" s="6"/>
      <c r="IM1516" s="6"/>
      <c r="IN1516" s="6"/>
      <c r="IO1516" s="6"/>
      <c r="IP1516" s="6"/>
      <c r="IQ1516" s="6"/>
      <c r="IR1516" s="6"/>
      <c r="IS1516" s="6"/>
      <c r="IT1516" s="6"/>
      <c r="IU1516" s="6"/>
      <c r="IV1516" s="6"/>
      <c r="IW1516" s="6"/>
      <c r="IX1516" s="6"/>
      <c r="IY1516" s="6"/>
      <c r="IZ1516" s="6"/>
    </row>
    <row r="1517" spans="1:260" s="5" customFormat="1" x14ac:dyDescent="0.35">
      <c r="A1517" s="32">
        <v>1513</v>
      </c>
      <c r="B1517" s="33">
        <f>ESTUDIANTES!B1517</f>
        <v>0</v>
      </c>
      <c r="C1517" s="33">
        <f>ESTUDIANTES!C1517</f>
        <v>0</v>
      </c>
      <c r="D1517" s="99">
        <f>ESTUDIANTES!D1517</f>
        <v>0</v>
      </c>
      <c r="E1517" s="99"/>
      <c r="F1517" s="99"/>
      <c r="G1517" s="99"/>
      <c r="H1517" s="34">
        <f>ESTUDIANTES!E1517</f>
        <v>0</v>
      </c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  <c r="GG1517" s="6"/>
      <c r="GH1517" s="6"/>
      <c r="GI1517" s="6"/>
      <c r="GJ1517" s="6"/>
      <c r="GK1517" s="6"/>
      <c r="GL1517" s="6"/>
      <c r="GM1517" s="6"/>
      <c r="GN1517" s="6"/>
      <c r="GO1517" s="6"/>
      <c r="GP1517" s="6"/>
      <c r="GQ1517" s="6"/>
      <c r="GR1517" s="6"/>
      <c r="GS1517" s="6"/>
      <c r="GT1517" s="6"/>
      <c r="GU1517" s="6"/>
      <c r="GV1517" s="6"/>
      <c r="GW1517" s="6"/>
      <c r="GX1517" s="6"/>
      <c r="GY1517" s="6"/>
      <c r="GZ1517" s="6"/>
      <c r="HA1517" s="6"/>
      <c r="HB1517" s="6"/>
      <c r="HC1517" s="6"/>
      <c r="HD1517" s="6"/>
      <c r="HE1517" s="6"/>
      <c r="HF1517" s="6"/>
      <c r="HG1517" s="6"/>
      <c r="HH1517" s="6"/>
      <c r="HI1517" s="6"/>
      <c r="HJ1517" s="6"/>
      <c r="HK1517" s="6"/>
      <c r="HL1517" s="6"/>
      <c r="HM1517" s="6"/>
      <c r="HN1517" s="6"/>
      <c r="HO1517" s="6"/>
      <c r="HP1517" s="6"/>
      <c r="HQ1517" s="6"/>
      <c r="HR1517" s="6"/>
      <c r="HS1517" s="6"/>
      <c r="HT1517" s="6"/>
      <c r="HU1517" s="6"/>
      <c r="HV1517" s="6"/>
      <c r="HW1517" s="6"/>
      <c r="HX1517" s="6"/>
      <c r="HY1517" s="6"/>
      <c r="HZ1517" s="6"/>
      <c r="IA1517" s="6"/>
      <c r="IB1517" s="6"/>
      <c r="IC1517" s="6"/>
      <c r="ID1517" s="6"/>
      <c r="IE1517" s="6"/>
      <c r="IF1517" s="6"/>
      <c r="IG1517" s="6"/>
      <c r="IH1517" s="6"/>
      <c r="II1517" s="6"/>
      <c r="IJ1517" s="6"/>
      <c r="IK1517" s="6"/>
      <c r="IL1517" s="6"/>
      <c r="IM1517" s="6"/>
      <c r="IN1517" s="6"/>
      <c r="IO1517" s="6"/>
      <c r="IP1517" s="6"/>
      <c r="IQ1517" s="6"/>
      <c r="IR1517" s="6"/>
      <c r="IS1517" s="6"/>
      <c r="IT1517" s="6"/>
      <c r="IU1517" s="6"/>
      <c r="IV1517" s="6"/>
      <c r="IW1517" s="6"/>
      <c r="IX1517" s="6"/>
      <c r="IY1517" s="6"/>
      <c r="IZ1517" s="6"/>
    </row>
    <row r="1518" spans="1:260" s="5" customFormat="1" x14ac:dyDescent="0.35">
      <c r="A1518" s="32">
        <v>1514</v>
      </c>
      <c r="B1518" s="33">
        <f>ESTUDIANTES!B1518</f>
        <v>0</v>
      </c>
      <c r="C1518" s="33">
        <f>ESTUDIANTES!C1518</f>
        <v>0</v>
      </c>
      <c r="D1518" s="99">
        <f>ESTUDIANTES!D1518</f>
        <v>0</v>
      </c>
      <c r="E1518" s="99"/>
      <c r="F1518" s="99"/>
      <c r="G1518" s="99"/>
      <c r="H1518" s="34">
        <f>ESTUDIANTES!E1518</f>
        <v>0</v>
      </c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  <c r="GG1518" s="6"/>
      <c r="GH1518" s="6"/>
      <c r="GI1518" s="6"/>
      <c r="GJ1518" s="6"/>
      <c r="GK1518" s="6"/>
      <c r="GL1518" s="6"/>
      <c r="GM1518" s="6"/>
      <c r="GN1518" s="6"/>
      <c r="GO1518" s="6"/>
      <c r="GP1518" s="6"/>
      <c r="GQ1518" s="6"/>
      <c r="GR1518" s="6"/>
      <c r="GS1518" s="6"/>
      <c r="GT1518" s="6"/>
      <c r="GU1518" s="6"/>
      <c r="GV1518" s="6"/>
      <c r="GW1518" s="6"/>
      <c r="GX1518" s="6"/>
      <c r="GY1518" s="6"/>
      <c r="GZ1518" s="6"/>
      <c r="HA1518" s="6"/>
      <c r="HB1518" s="6"/>
      <c r="HC1518" s="6"/>
      <c r="HD1518" s="6"/>
      <c r="HE1518" s="6"/>
      <c r="HF1518" s="6"/>
      <c r="HG1518" s="6"/>
      <c r="HH1518" s="6"/>
      <c r="HI1518" s="6"/>
      <c r="HJ1518" s="6"/>
      <c r="HK1518" s="6"/>
      <c r="HL1518" s="6"/>
      <c r="HM1518" s="6"/>
      <c r="HN1518" s="6"/>
      <c r="HO1518" s="6"/>
      <c r="HP1518" s="6"/>
      <c r="HQ1518" s="6"/>
      <c r="HR1518" s="6"/>
      <c r="HS1518" s="6"/>
      <c r="HT1518" s="6"/>
      <c r="HU1518" s="6"/>
      <c r="HV1518" s="6"/>
      <c r="HW1518" s="6"/>
      <c r="HX1518" s="6"/>
      <c r="HY1518" s="6"/>
      <c r="HZ1518" s="6"/>
      <c r="IA1518" s="6"/>
      <c r="IB1518" s="6"/>
      <c r="IC1518" s="6"/>
      <c r="ID1518" s="6"/>
      <c r="IE1518" s="6"/>
      <c r="IF1518" s="6"/>
      <c r="IG1518" s="6"/>
      <c r="IH1518" s="6"/>
      <c r="II1518" s="6"/>
      <c r="IJ1518" s="6"/>
      <c r="IK1518" s="6"/>
      <c r="IL1518" s="6"/>
      <c r="IM1518" s="6"/>
      <c r="IN1518" s="6"/>
      <c r="IO1518" s="6"/>
      <c r="IP1518" s="6"/>
      <c r="IQ1518" s="6"/>
      <c r="IR1518" s="6"/>
      <c r="IS1518" s="6"/>
      <c r="IT1518" s="6"/>
      <c r="IU1518" s="6"/>
      <c r="IV1518" s="6"/>
      <c r="IW1518" s="6"/>
      <c r="IX1518" s="6"/>
      <c r="IY1518" s="6"/>
      <c r="IZ1518" s="6"/>
    </row>
    <row r="1519" spans="1:260" s="5" customFormat="1" x14ac:dyDescent="0.35">
      <c r="A1519" s="32">
        <v>1515</v>
      </c>
      <c r="B1519" s="33">
        <f>ESTUDIANTES!B1519</f>
        <v>0</v>
      </c>
      <c r="C1519" s="33">
        <f>ESTUDIANTES!C1519</f>
        <v>0</v>
      </c>
      <c r="D1519" s="99">
        <f>ESTUDIANTES!D1519</f>
        <v>0</v>
      </c>
      <c r="E1519" s="99"/>
      <c r="F1519" s="99"/>
      <c r="G1519" s="99"/>
      <c r="H1519" s="34">
        <f>ESTUDIANTES!E1519</f>
        <v>0</v>
      </c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  <c r="GG1519" s="6"/>
      <c r="GH1519" s="6"/>
      <c r="GI1519" s="6"/>
      <c r="GJ1519" s="6"/>
      <c r="GK1519" s="6"/>
      <c r="GL1519" s="6"/>
      <c r="GM1519" s="6"/>
      <c r="GN1519" s="6"/>
      <c r="GO1519" s="6"/>
      <c r="GP1519" s="6"/>
      <c r="GQ1519" s="6"/>
      <c r="GR1519" s="6"/>
      <c r="GS1519" s="6"/>
      <c r="GT1519" s="6"/>
      <c r="GU1519" s="6"/>
      <c r="GV1519" s="6"/>
      <c r="GW1519" s="6"/>
      <c r="GX1519" s="6"/>
      <c r="GY1519" s="6"/>
      <c r="GZ1519" s="6"/>
      <c r="HA1519" s="6"/>
      <c r="HB1519" s="6"/>
      <c r="HC1519" s="6"/>
      <c r="HD1519" s="6"/>
      <c r="HE1519" s="6"/>
      <c r="HF1519" s="6"/>
      <c r="HG1519" s="6"/>
      <c r="HH1519" s="6"/>
      <c r="HI1519" s="6"/>
      <c r="HJ1519" s="6"/>
      <c r="HK1519" s="6"/>
      <c r="HL1519" s="6"/>
      <c r="HM1519" s="6"/>
      <c r="HN1519" s="6"/>
      <c r="HO1519" s="6"/>
      <c r="HP1519" s="6"/>
      <c r="HQ1519" s="6"/>
      <c r="HR1519" s="6"/>
      <c r="HS1519" s="6"/>
      <c r="HT1519" s="6"/>
      <c r="HU1519" s="6"/>
      <c r="HV1519" s="6"/>
      <c r="HW1519" s="6"/>
      <c r="HX1519" s="6"/>
      <c r="HY1519" s="6"/>
      <c r="HZ1519" s="6"/>
      <c r="IA1519" s="6"/>
      <c r="IB1519" s="6"/>
      <c r="IC1519" s="6"/>
      <c r="ID1519" s="6"/>
      <c r="IE1519" s="6"/>
      <c r="IF1519" s="6"/>
      <c r="IG1519" s="6"/>
      <c r="IH1519" s="6"/>
      <c r="II1519" s="6"/>
      <c r="IJ1519" s="6"/>
      <c r="IK1519" s="6"/>
      <c r="IL1519" s="6"/>
      <c r="IM1519" s="6"/>
      <c r="IN1519" s="6"/>
      <c r="IO1519" s="6"/>
      <c r="IP1519" s="6"/>
      <c r="IQ1519" s="6"/>
      <c r="IR1519" s="6"/>
      <c r="IS1519" s="6"/>
      <c r="IT1519" s="6"/>
      <c r="IU1519" s="6"/>
      <c r="IV1519" s="6"/>
      <c r="IW1519" s="6"/>
      <c r="IX1519" s="6"/>
      <c r="IY1519" s="6"/>
      <c r="IZ1519" s="6"/>
    </row>
    <row r="1520" spans="1:260" s="5" customFormat="1" x14ac:dyDescent="0.35">
      <c r="A1520" s="32">
        <v>1516</v>
      </c>
      <c r="B1520" s="33">
        <f>ESTUDIANTES!B1520</f>
        <v>0</v>
      </c>
      <c r="C1520" s="33">
        <f>ESTUDIANTES!C1520</f>
        <v>0</v>
      </c>
      <c r="D1520" s="99">
        <f>ESTUDIANTES!D1520</f>
        <v>0</v>
      </c>
      <c r="E1520" s="99"/>
      <c r="F1520" s="99"/>
      <c r="G1520" s="99"/>
      <c r="H1520" s="34">
        <f>ESTUDIANTES!E1520</f>
        <v>0</v>
      </c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  <c r="GG1520" s="6"/>
      <c r="GH1520" s="6"/>
      <c r="GI1520" s="6"/>
      <c r="GJ1520" s="6"/>
      <c r="GK1520" s="6"/>
      <c r="GL1520" s="6"/>
      <c r="GM1520" s="6"/>
      <c r="GN1520" s="6"/>
      <c r="GO1520" s="6"/>
      <c r="GP1520" s="6"/>
      <c r="GQ1520" s="6"/>
      <c r="GR1520" s="6"/>
      <c r="GS1520" s="6"/>
      <c r="GT1520" s="6"/>
      <c r="GU1520" s="6"/>
      <c r="GV1520" s="6"/>
      <c r="GW1520" s="6"/>
      <c r="GX1520" s="6"/>
      <c r="GY1520" s="6"/>
      <c r="GZ1520" s="6"/>
      <c r="HA1520" s="6"/>
      <c r="HB1520" s="6"/>
      <c r="HC1520" s="6"/>
      <c r="HD1520" s="6"/>
      <c r="HE1520" s="6"/>
      <c r="HF1520" s="6"/>
      <c r="HG1520" s="6"/>
      <c r="HH1520" s="6"/>
      <c r="HI1520" s="6"/>
      <c r="HJ1520" s="6"/>
      <c r="HK1520" s="6"/>
      <c r="HL1520" s="6"/>
      <c r="HM1520" s="6"/>
      <c r="HN1520" s="6"/>
      <c r="HO1520" s="6"/>
      <c r="HP1520" s="6"/>
      <c r="HQ1520" s="6"/>
      <c r="HR1520" s="6"/>
      <c r="HS1520" s="6"/>
      <c r="HT1520" s="6"/>
      <c r="HU1520" s="6"/>
      <c r="HV1520" s="6"/>
      <c r="HW1520" s="6"/>
      <c r="HX1520" s="6"/>
      <c r="HY1520" s="6"/>
      <c r="HZ1520" s="6"/>
      <c r="IA1520" s="6"/>
      <c r="IB1520" s="6"/>
      <c r="IC1520" s="6"/>
      <c r="ID1520" s="6"/>
      <c r="IE1520" s="6"/>
      <c r="IF1520" s="6"/>
      <c r="IG1520" s="6"/>
      <c r="IH1520" s="6"/>
      <c r="II1520" s="6"/>
      <c r="IJ1520" s="6"/>
      <c r="IK1520" s="6"/>
      <c r="IL1520" s="6"/>
      <c r="IM1520" s="6"/>
      <c r="IN1520" s="6"/>
      <c r="IO1520" s="6"/>
      <c r="IP1520" s="6"/>
      <c r="IQ1520" s="6"/>
      <c r="IR1520" s="6"/>
      <c r="IS1520" s="6"/>
      <c r="IT1520" s="6"/>
      <c r="IU1520" s="6"/>
      <c r="IV1520" s="6"/>
      <c r="IW1520" s="6"/>
      <c r="IX1520" s="6"/>
      <c r="IY1520" s="6"/>
      <c r="IZ1520" s="6"/>
    </row>
    <row r="1521" spans="1:260" s="5" customFormat="1" x14ac:dyDescent="0.35">
      <c r="A1521" s="32">
        <v>1517</v>
      </c>
      <c r="B1521" s="33">
        <f>ESTUDIANTES!B1521</f>
        <v>0</v>
      </c>
      <c r="C1521" s="33">
        <f>ESTUDIANTES!C1521</f>
        <v>0</v>
      </c>
      <c r="D1521" s="99">
        <f>ESTUDIANTES!D1521</f>
        <v>0</v>
      </c>
      <c r="E1521" s="99"/>
      <c r="F1521" s="99"/>
      <c r="G1521" s="99"/>
      <c r="H1521" s="34">
        <f>ESTUDIANTES!E1521</f>
        <v>0</v>
      </c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  <c r="GG1521" s="6"/>
      <c r="GH1521" s="6"/>
      <c r="GI1521" s="6"/>
      <c r="GJ1521" s="6"/>
      <c r="GK1521" s="6"/>
      <c r="GL1521" s="6"/>
      <c r="GM1521" s="6"/>
      <c r="GN1521" s="6"/>
      <c r="GO1521" s="6"/>
      <c r="GP1521" s="6"/>
      <c r="GQ1521" s="6"/>
      <c r="GR1521" s="6"/>
      <c r="GS1521" s="6"/>
      <c r="GT1521" s="6"/>
      <c r="GU1521" s="6"/>
      <c r="GV1521" s="6"/>
      <c r="GW1521" s="6"/>
      <c r="GX1521" s="6"/>
      <c r="GY1521" s="6"/>
      <c r="GZ1521" s="6"/>
      <c r="HA1521" s="6"/>
      <c r="HB1521" s="6"/>
      <c r="HC1521" s="6"/>
      <c r="HD1521" s="6"/>
      <c r="HE1521" s="6"/>
      <c r="HF1521" s="6"/>
      <c r="HG1521" s="6"/>
      <c r="HH1521" s="6"/>
      <c r="HI1521" s="6"/>
      <c r="HJ1521" s="6"/>
      <c r="HK1521" s="6"/>
      <c r="HL1521" s="6"/>
      <c r="HM1521" s="6"/>
      <c r="HN1521" s="6"/>
      <c r="HO1521" s="6"/>
      <c r="HP1521" s="6"/>
      <c r="HQ1521" s="6"/>
      <c r="HR1521" s="6"/>
      <c r="HS1521" s="6"/>
      <c r="HT1521" s="6"/>
      <c r="HU1521" s="6"/>
      <c r="HV1521" s="6"/>
      <c r="HW1521" s="6"/>
      <c r="HX1521" s="6"/>
      <c r="HY1521" s="6"/>
      <c r="HZ1521" s="6"/>
      <c r="IA1521" s="6"/>
      <c r="IB1521" s="6"/>
      <c r="IC1521" s="6"/>
      <c r="ID1521" s="6"/>
      <c r="IE1521" s="6"/>
      <c r="IF1521" s="6"/>
      <c r="IG1521" s="6"/>
      <c r="IH1521" s="6"/>
      <c r="II1521" s="6"/>
      <c r="IJ1521" s="6"/>
      <c r="IK1521" s="6"/>
      <c r="IL1521" s="6"/>
      <c r="IM1521" s="6"/>
      <c r="IN1521" s="6"/>
      <c r="IO1521" s="6"/>
      <c r="IP1521" s="6"/>
      <c r="IQ1521" s="6"/>
      <c r="IR1521" s="6"/>
      <c r="IS1521" s="6"/>
      <c r="IT1521" s="6"/>
      <c r="IU1521" s="6"/>
      <c r="IV1521" s="6"/>
      <c r="IW1521" s="6"/>
      <c r="IX1521" s="6"/>
      <c r="IY1521" s="6"/>
      <c r="IZ1521" s="6"/>
    </row>
    <row r="1522" spans="1:260" s="5" customFormat="1" x14ac:dyDescent="0.35">
      <c r="A1522" s="32">
        <v>1518</v>
      </c>
      <c r="B1522" s="33">
        <f>ESTUDIANTES!B1522</f>
        <v>0</v>
      </c>
      <c r="C1522" s="33">
        <f>ESTUDIANTES!C1522</f>
        <v>0</v>
      </c>
      <c r="D1522" s="99">
        <f>ESTUDIANTES!D1522</f>
        <v>0</v>
      </c>
      <c r="E1522" s="99"/>
      <c r="F1522" s="99"/>
      <c r="G1522" s="99"/>
      <c r="H1522" s="34">
        <f>ESTUDIANTES!E1522</f>
        <v>0</v>
      </c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  <c r="GG1522" s="6"/>
      <c r="GH1522" s="6"/>
      <c r="GI1522" s="6"/>
      <c r="GJ1522" s="6"/>
      <c r="GK1522" s="6"/>
      <c r="GL1522" s="6"/>
      <c r="GM1522" s="6"/>
      <c r="GN1522" s="6"/>
      <c r="GO1522" s="6"/>
      <c r="GP1522" s="6"/>
      <c r="GQ1522" s="6"/>
      <c r="GR1522" s="6"/>
      <c r="GS1522" s="6"/>
      <c r="GT1522" s="6"/>
      <c r="GU1522" s="6"/>
      <c r="GV1522" s="6"/>
      <c r="GW1522" s="6"/>
      <c r="GX1522" s="6"/>
      <c r="GY1522" s="6"/>
      <c r="GZ1522" s="6"/>
      <c r="HA1522" s="6"/>
      <c r="HB1522" s="6"/>
      <c r="HC1522" s="6"/>
      <c r="HD1522" s="6"/>
      <c r="HE1522" s="6"/>
      <c r="HF1522" s="6"/>
      <c r="HG1522" s="6"/>
      <c r="HH1522" s="6"/>
      <c r="HI1522" s="6"/>
      <c r="HJ1522" s="6"/>
      <c r="HK1522" s="6"/>
      <c r="HL1522" s="6"/>
      <c r="HM1522" s="6"/>
      <c r="HN1522" s="6"/>
      <c r="HO1522" s="6"/>
      <c r="HP1522" s="6"/>
      <c r="HQ1522" s="6"/>
      <c r="HR1522" s="6"/>
      <c r="HS1522" s="6"/>
      <c r="HT1522" s="6"/>
      <c r="HU1522" s="6"/>
      <c r="HV1522" s="6"/>
      <c r="HW1522" s="6"/>
      <c r="HX1522" s="6"/>
      <c r="HY1522" s="6"/>
      <c r="HZ1522" s="6"/>
      <c r="IA1522" s="6"/>
      <c r="IB1522" s="6"/>
      <c r="IC1522" s="6"/>
      <c r="ID1522" s="6"/>
      <c r="IE1522" s="6"/>
      <c r="IF1522" s="6"/>
      <c r="IG1522" s="6"/>
      <c r="IH1522" s="6"/>
      <c r="II1522" s="6"/>
      <c r="IJ1522" s="6"/>
      <c r="IK1522" s="6"/>
      <c r="IL1522" s="6"/>
      <c r="IM1522" s="6"/>
      <c r="IN1522" s="6"/>
      <c r="IO1522" s="6"/>
      <c r="IP1522" s="6"/>
      <c r="IQ1522" s="6"/>
      <c r="IR1522" s="6"/>
      <c r="IS1522" s="6"/>
      <c r="IT1522" s="6"/>
      <c r="IU1522" s="6"/>
      <c r="IV1522" s="6"/>
      <c r="IW1522" s="6"/>
      <c r="IX1522" s="6"/>
      <c r="IY1522" s="6"/>
      <c r="IZ1522" s="6"/>
    </row>
    <row r="1523" spans="1:260" s="5" customFormat="1" x14ac:dyDescent="0.35">
      <c r="A1523" s="32">
        <v>1519</v>
      </c>
      <c r="B1523" s="33">
        <f>ESTUDIANTES!B1523</f>
        <v>0</v>
      </c>
      <c r="C1523" s="33">
        <f>ESTUDIANTES!C1523</f>
        <v>0</v>
      </c>
      <c r="D1523" s="99">
        <f>ESTUDIANTES!D1523</f>
        <v>0</v>
      </c>
      <c r="E1523" s="99"/>
      <c r="F1523" s="99"/>
      <c r="G1523" s="99"/>
      <c r="H1523" s="34">
        <f>ESTUDIANTES!E1523</f>
        <v>0</v>
      </c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  <c r="GG1523" s="6"/>
      <c r="GH1523" s="6"/>
      <c r="GI1523" s="6"/>
      <c r="GJ1523" s="6"/>
      <c r="GK1523" s="6"/>
      <c r="GL1523" s="6"/>
      <c r="GM1523" s="6"/>
      <c r="GN1523" s="6"/>
      <c r="GO1523" s="6"/>
      <c r="GP1523" s="6"/>
      <c r="GQ1523" s="6"/>
      <c r="GR1523" s="6"/>
      <c r="GS1523" s="6"/>
      <c r="GT1523" s="6"/>
      <c r="GU1523" s="6"/>
      <c r="GV1523" s="6"/>
      <c r="GW1523" s="6"/>
      <c r="GX1523" s="6"/>
      <c r="GY1523" s="6"/>
      <c r="GZ1523" s="6"/>
      <c r="HA1523" s="6"/>
      <c r="HB1523" s="6"/>
      <c r="HC1523" s="6"/>
      <c r="HD1523" s="6"/>
      <c r="HE1523" s="6"/>
      <c r="HF1523" s="6"/>
      <c r="HG1523" s="6"/>
      <c r="HH1523" s="6"/>
      <c r="HI1523" s="6"/>
      <c r="HJ1523" s="6"/>
      <c r="HK1523" s="6"/>
      <c r="HL1523" s="6"/>
      <c r="HM1523" s="6"/>
      <c r="HN1523" s="6"/>
      <c r="HO1523" s="6"/>
      <c r="HP1523" s="6"/>
      <c r="HQ1523" s="6"/>
      <c r="HR1523" s="6"/>
      <c r="HS1523" s="6"/>
      <c r="HT1523" s="6"/>
      <c r="HU1523" s="6"/>
      <c r="HV1523" s="6"/>
      <c r="HW1523" s="6"/>
      <c r="HX1523" s="6"/>
      <c r="HY1523" s="6"/>
      <c r="HZ1523" s="6"/>
      <c r="IA1523" s="6"/>
      <c r="IB1523" s="6"/>
      <c r="IC1523" s="6"/>
      <c r="ID1523" s="6"/>
      <c r="IE1523" s="6"/>
      <c r="IF1523" s="6"/>
      <c r="IG1523" s="6"/>
      <c r="IH1523" s="6"/>
      <c r="II1523" s="6"/>
      <c r="IJ1523" s="6"/>
      <c r="IK1523" s="6"/>
      <c r="IL1523" s="6"/>
      <c r="IM1523" s="6"/>
      <c r="IN1523" s="6"/>
      <c r="IO1523" s="6"/>
      <c r="IP1523" s="6"/>
      <c r="IQ1523" s="6"/>
      <c r="IR1523" s="6"/>
      <c r="IS1523" s="6"/>
      <c r="IT1523" s="6"/>
      <c r="IU1523" s="6"/>
      <c r="IV1523" s="6"/>
      <c r="IW1523" s="6"/>
      <c r="IX1523" s="6"/>
      <c r="IY1523" s="6"/>
      <c r="IZ1523" s="6"/>
    </row>
    <row r="1524" spans="1:260" s="5" customFormat="1" x14ac:dyDescent="0.35">
      <c r="A1524" s="32">
        <v>1520</v>
      </c>
      <c r="B1524" s="33">
        <f>ESTUDIANTES!B1524</f>
        <v>0</v>
      </c>
      <c r="C1524" s="33">
        <f>ESTUDIANTES!C1524</f>
        <v>0</v>
      </c>
      <c r="D1524" s="99">
        <f>ESTUDIANTES!D1524</f>
        <v>0</v>
      </c>
      <c r="E1524" s="99"/>
      <c r="F1524" s="99"/>
      <c r="G1524" s="99"/>
      <c r="H1524" s="34">
        <f>ESTUDIANTES!E1524</f>
        <v>0</v>
      </c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  <c r="GG1524" s="6"/>
      <c r="GH1524" s="6"/>
      <c r="GI1524" s="6"/>
      <c r="GJ1524" s="6"/>
      <c r="GK1524" s="6"/>
      <c r="GL1524" s="6"/>
      <c r="GM1524" s="6"/>
      <c r="GN1524" s="6"/>
      <c r="GO1524" s="6"/>
      <c r="GP1524" s="6"/>
      <c r="GQ1524" s="6"/>
      <c r="GR1524" s="6"/>
      <c r="GS1524" s="6"/>
      <c r="GT1524" s="6"/>
      <c r="GU1524" s="6"/>
      <c r="GV1524" s="6"/>
      <c r="GW1524" s="6"/>
      <c r="GX1524" s="6"/>
      <c r="GY1524" s="6"/>
      <c r="GZ1524" s="6"/>
      <c r="HA1524" s="6"/>
      <c r="HB1524" s="6"/>
      <c r="HC1524" s="6"/>
      <c r="HD1524" s="6"/>
      <c r="HE1524" s="6"/>
      <c r="HF1524" s="6"/>
      <c r="HG1524" s="6"/>
      <c r="HH1524" s="6"/>
      <c r="HI1524" s="6"/>
      <c r="HJ1524" s="6"/>
      <c r="HK1524" s="6"/>
      <c r="HL1524" s="6"/>
      <c r="HM1524" s="6"/>
      <c r="HN1524" s="6"/>
      <c r="HO1524" s="6"/>
      <c r="HP1524" s="6"/>
      <c r="HQ1524" s="6"/>
      <c r="HR1524" s="6"/>
      <c r="HS1524" s="6"/>
      <c r="HT1524" s="6"/>
      <c r="HU1524" s="6"/>
      <c r="HV1524" s="6"/>
      <c r="HW1524" s="6"/>
      <c r="HX1524" s="6"/>
      <c r="HY1524" s="6"/>
      <c r="HZ1524" s="6"/>
      <c r="IA1524" s="6"/>
      <c r="IB1524" s="6"/>
      <c r="IC1524" s="6"/>
      <c r="ID1524" s="6"/>
      <c r="IE1524" s="6"/>
      <c r="IF1524" s="6"/>
      <c r="IG1524" s="6"/>
      <c r="IH1524" s="6"/>
      <c r="II1524" s="6"/>
      <c r="IJ1524" s="6"/>
      <c r="IK1524" s="6"/>
      <c r="IL1524" s="6"/>
      <c r="IM1524" s="6"/>
      <c r="IN1524" s="6"/>
      <c r="IO1524" s="6"/>
      <c r="IP1524" s="6"/>
      <c r="IQ1524" s="6"/>
      <c r="IR1524" s="6"/>
      <c r="IS1524" s="6"/>
      <c r="IT1524" s="6"/>
      <c r="IU1524" s="6"/>
      <c r="IV1524" s="6"/>
      <c r="IW1524" s="6"/>
      <c r="IX1524" s="6"/>
      <c r="IY1524" s="6"/>
      <c r="IZ1524" s="6"/>
    </row>
    <row r="1525" spans="1:260" s="5" customFormat="1" x14ac:dyDescent="0.35">
      <c r="A1525" s="32">
        <v>1521</v>
      </c>
      <c r="B1525" s="33">
        <f>ESTUDIANTES!B1525</f>
        <v>0</v>
      </c>
      <c r="C1525" s="33">
        <f>ESTUDIANTES!C1525</f>
        <v>0</v>
      </c>
      <c r="D1525" s="99">
        <f>ESTUDIANTES!D1525</f>
        <v>0</v>
      </c>
      <c r="E1525" s="99"/>
      <c r="F1525" s="99"/>
      <c r="G1525" s="99"/>
      <c r="H1525" s="34">
        <f>ESTUDIANTES!E1525</f>
        <v>0</v>
      </c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  <c r="GG1525" s="6"/>
      <c r="GH1525" s="6"/>
      <c r="GI1525" s="6"/>
      <c r="GJ1525" s="6"/>
      <c r="GK1525" s="6"/>
      <c r="GL1525" s="6"/>
      <c r="GM1525" s="6"/>
      <c r="GN1525" s="6"/>
      <c r="GO1525" s="6"/>
      <c r="GP1525" s="6"/>
      <c r="GQ1525" s="6"/>
      <c r="GR1525" s="6"/>
      <c r="GS1525" s="6"/>
      <c r="GT1525" s="6"/>
      <c r="GU1525" s="6"/>
      <c r="GV1525" s="6"/>
      <c r="GW1525" s="6"/>
      <c r="GX1525" s="6"/>
      <c r="GY1525" s="6"/>
      <c r="GZ1525" s="6"/>
      <c r="HA1525" s="6"/>
      <c r="HB1525" s="6"/>
      <c r="HC1525" s="6"/>
      <c r="HD1525" s="6"/>
      <c r="HE1525" s="6"/>
      <c r="HF1525" s="6"/>
      <c r="HG1525" s="6"/>
      <c r="HH1525" s="6"/>
      <c r="HI1525" s="6"/>
      <c r="HJ1525" s="6"/>
      <c r="HK1525" s="6"/>
      <c r="HL1525" s="6"/>
      <c r="HM1525" s="6"/>
      <c r="HN1525" s="6"/>
      <c r="HO1525" s="6"/>
      <c r="HP1525" s="6"/>
      <c r="HQ1525" s="6"/>
      <c r="HR1525" s="6"/>
      <c r="HS1525" s="6"/>
      <c r="HT1525" s="6"/>
      <c r="HU1525" s="6"/>
      <c r="HV1525" s="6"/>
      <c r="HW1525" s="6"/>
      <c r="HX1525" s="6"/>
      <c r="HY1525" s="6"/>
      <c r="HZ1525" s="6"/>
      <c r="IA1525" s="6"/>
      <c r="IB1525" s="6"/>
      <c r="IC1525" s="6"/>
      <c r="ID1525" s="6"/>
      <c r="IE1525" s="6"/>
      <c r="IF1525" s="6"/>
      <c r="IG1525" s="6"/>
      <c r="IH1525" s="6"/>
      <c r="II1525" s="6"/>
      <c r="IJ1525" s="6"/>
      <c r="IK1525" s="6"/>
      <c r="IL1525" s="6"/>
      <c r="IM1525" s="6"/>
      <c r="IN1525" s="6"/>
      <c r="IO1525" s="6"/>
      <c r="IP1525" s="6"/>
      <c r="IQ1525" s="6"/>
      <c r="IR1525" s="6"/>
      <c r="IS1525" s="6"/>
      <c r="IT1525" s="6"/>
      <c r="IU1525" s="6"/>
      <c r="IV1525" s="6"/>
      <c r="IW1525" s="6"/>
      <c r="IX1525" s="6"/>
      <c r="IY1525" s="6"/>
      <c r="IZ1525" s="6"/>
    </row>
    <row r="1526" spans="1:260" s="5" customFormat="1" x14ac:dyDescent="0.35">
      <c r="A1526" s="32">
        <v>1522</v>
      </c>
      <c r="B1526" s="33">
        <f>ESTUDIANTES!B1526</f>
        <v>0</v>
      </c>
      <c r="C1526" s="33">
        <f>ESTUDIANTES!C1526</f>
        <v>0</v>
      </c>
      <c r="D1526" s="99">
        <f>ESTUDIANTES!D1526</f>
        <v>0</v>
      </c>
      <c r="E1526" s="99"/>
      <c r="F1526" s="99"/>
      <c r="G1526" s="99"/>
      <c r="H1526" s="34">
        <f>ESTUDIANTES!E1526</f>
        <v>0</v>
      </c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  <c r="GG1526" s="6"/>
      <c r="GH1526" s="6"/>
      <c r="GI1526" s="6"/>
      <c r="GJ1526" s="6"/>
      <c r="GK1526" s="6"/>
      <c r="GL1526" s="6"/>
      <c r="GM1526" s="6"/>
      <c r="GN1526" s="6"/>
      <c r="GO1526" s="6"/>
      <c r="GP1526" s="6"/>
      <c r="GQ1526" s="6"/>
      <c r="GR1526" s="6"/>
      <c r="GS1526" s="6"/>
      <c r="GT1526" s="6"/>
      <c r="GU1526" s="6"/>
      <c r="GV1526" s="6"/>
      <c r="GW1526" s="6"/>
      <c r="GX1526" s="6"/>
      <c r="GY1526" s="6"/>
      <c r="GZ1526" s="6"/>
      <c r="HA1526" s="6"/>
      <c r="HB1526" s="6"/>
      <c r="HC1526" s="6"/>
      <c r="HD1526" s="6"/>
      <c r="HE1526" s="6"/>
      <c r="HF1526" s="6"/>
      <c r="HG1526" s="6"/>
      <c r="HH1526" s="6"/>
      <c r="HI1526" s="6"/>
      <c r="HJ1526" s="6"/>
      <c r="HK1526" s="6"/>
      <c r="HL1526" s="6"/>
      <c r="HM1526" s="6"/>
      <c r="HN1526" s="6"/>
      <c r="HO1526" s="6"/>
      <c r="HP1526" s="6"/>
      <c r="HQ1526" s="6"/>
      <c r="HR1526" s="6"/>
      <c r="HS1526" s="6"/>
      <c r="HT1526" s="6"/>
      <c r="HU1526" s="6"/>
      <c r="HV1526" s="6"/>
      <c r="HW1526" s="6"/>
      <c r="HX1526" s="6"/>
      <c r="HY1526" s="6"/>
      <c r="HZ1526" s="6"/>
      <c r="IA1526" s="6"/>
      <c r="IB1526" s="6"/>
      <c r="IC1526" s="6"/>
      <c r="ID1526" s="6"/>
      <c r="IE1526" s="6"/>
      <c r="IF1526" s="6"/>
      <c r="IG1526" s="6"/>
      <c r="IH1526" s="6"/>
      <c r="II1526" s="6"/>
      <c r="IJ1526" s="6"/>
      <c r="IK1526" s="6"/>
      <c r="IL1526" s="6"/>
      <c r="IM1526" s="6"/>
      <c r="IN1526" s="6"/>
      <c r="IO1526" s="6"/>
      <c r="IP1526" s="6"/>
      <c r="IQ1526" s="6"/>
      <c r="IR1526" s="6"/>
      <c r="IS1526" s="6"/>
      <c r="IT1526" s="6"/>
      <c r="IU1526" s="6"/>
      <c r="IV1526" s="6"/>
      <c r="IW1526" s="6"/>
      <c r="IX1526" s="6"/>
      <c r="IY1526" s="6"/>
      <c r="IZ1526" s="6"/>
    </row>
    <row r="1527" spans="1:260" s="5" customFormat="1" x14ac:dyDescent="0.35">
      <c r="A1527" s="32">
        <v>1523</v>
      </c>
      <c r="B1527" s="33">
        <f>ESTUDIANTES!B1527</f>
        <v>0</v>
      </c>
      <c r="C1527" s="33">
        <f>ESTUDIANTES!C1527</f>
        <v>0</v>
      </c>
      <c r="D1527" s="99">
        <f>ESTUDIANTES!D1527</f>
        <v>0</v>
      </c>
      <c r="E1527" s="99"/>
      <c r="F1527" s="99"/>
      <c r="G1527" s="99"/>
      <c r="H1527" s="34">
        <f>ESTUDIANTES!E1527</f>
        <v>0</v>
      </c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  <c r="GG1527" s="6"/>
      <c r="GH1527" s="6"/>
      <c r="GI1527" s="6"/>
      <c r="GJ1527" s="6"/>
      <c r="GK1527" s="6"/>
      <c r="GL1527" s="6"/>
      <c r="GM1527" s="6"/>
      <c r="GN1527" s="6"/>
      <c r="GO1527" s="6"/>
      <c r="GP1527" s="6"/>
      <c r="GQ1527" s="6"/>
      <c r="GR1527" s="6"/>
      <c r="GS1527" s="6"/>
      <c r="GT1527" s="6"/>
      <c r="GU1527" s="6"/>
      <c r="GV1527" s="6"/>
      <c r="GW1527" s="6"/>
      <c r="GX1527" s="6"/>
      <c r="GY1527" s="6"/>
      <c r="GZ1527" s="6"/>
      <c r="HA1527" s="6"/>
      <c r="HB1527" s="6"/>
      <c r="HC1527" s="6"/>
      <c r="HD1527" s="6"/>
      <c r="HE1527" s="6"/>
      <c r="HF1527" s="6"/>
      <c r="HG1527" s="6"/>
      <c r="HH1527" s="6"/>
      <c r="HI1527" s="6"/>
      <c r="HJ1527" s="6"/>
      <c r="HK1527" s="6"/>
      <c r="HL1527" s="6"/>
      <c r="HM1527" s="6"/>
      <c r="HN1527" s="6"/>
      <c r="HO1527" s="6"/>
      <c r="HP1527" s="6"/>
      <c r="HQ1527" s="6"/>
      <c r="HR1527" s="6"/>
      <c r="HS1527" s="6"/>
      <c r="HT1527" s="6"/>
      <c r="HU1527" s="6"/>
      <c r="HV1527" s="6"/>
      <c r="HW1527" s="6"/>
      <c r="HX1527" s="6"/>
      <c r="HY1527" s="6"/>
      <c r="HZ1527" s="6"/>
      <c r="IA1527" s="6"/>
      <c r="IB1527" s="6"/>
      <c r="IC1527" s="6"/>
      <c r="ID1527" s="6"/>
      <c r="IE1527" s="6"/>
      <c r="IF1527" s="6"/>
      <c r="IG1527" s="6"/>
      <c r="IH1527" s="6"/>
      <c r="II1527" s="6"/>
      <c r="IJ1527" s="6"/>
      <c r="IK1527" s="6"/>
      <c r="IL1527" s="6"/>
      <c r="IM1527" s="6"/>
      <c r="IN1527" s="6"/>
      <c r="IO1527" s="6"/>
      <c r="IP1527" s="6"/>
      <c r="IQ1527" s="6"/>
      <c r="IR1527" s="6"/>
      <c r="IS1527" s="6"/>
      <c r="IT1527" s="6"/>
      <c r="IU1527" s="6"/>
      <c r="IV1527" s="6"/>
      <c r="IW1527" s="6"/>
      <c r="IX1527" s="6"/>
      <c r="IY1527" s="6"/>
      <c r="IZ1527" s="6"/>
    </row>
    <row r="1528" spans="1:260" s="5" customFormat="1" x14ac:dyDescent="0.35">
      <c r="A1528" s="32">
        <v>1524</v>
      </c>
      <c r="B1528" s="33">
        <f>ESTUDIANTES!B1528</f>
        <v>0</v>
      </c>
      <c r="C1528" s="33">
        <f>ESTUDIANTES!C1528</f>
        <v>0</v>
      </c>
      <c r="D1528" s="99">
        <f>ESTUDIANTES!D1528</f>
        <v>0</v>
      </c>
      <c r="E1528" s="99"/>
      <c r="F1528" s="99"/>
      <c r="G1528" s="99"/>
      <c r="H1528" s="34">
        <f>ESTUDIANTES!E1528</f>
        <v>0</v>
      </c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  <c r="GG1528" s="6"/>
      <c r="GH1528" s="6"/>
      <c r="GI1528" s="6"/>
      <c r="GJ1528" s="6"/>
      <c r="GK1528" s="6"/>
      <c r="GL1528" s="6"/>
      <c r="GM1528" s="6"/>
      <c r="GN1528" s="6"/>
      <c r="GO1528" s="6"/>
      <c r="GP1528" s="6"/>
      <c r="GQ1528" s="6"/>
      <c r="GR1528" s="6"/>
      <c r="GS1528" s="6"/>
      <c r="GT1528" s="6"/>
      <c r="GU1528" s="6"/>
      <c r="GV1528" s="6"/>
      <c r="GW1528" s="6"/>
      <c r="GX1528" s="6"/>
      <c r="GY1528" s="6"/>
      <c r="GZ1528" s="6"/>
      <c r="HA1528" s="6"/>
      <c r="HB1528" s="6"/>
      <c r="HC1528" s="6"/>
      <c r="HD1528" s="6"/>
      <c r="HE1528" s="6"/>
      <c r="HF1528" s="6"/>
      <c r="HG1528" s="6"/>
      <c r="HH1528" s="6"/>
      <c r="HI1528" s="6"/>
      <c r="HJ1528" s="6"/>
      <c r="HK1528" s="6"/>
      <c r="HL1528" s="6"/>
      <c r="HM1528" s="6"/>
      <c r="HN1528" s="6"/>
      <c r="HO1528" s="6"/>
      <c r="HP1528" s="6"/>
      <c r="HQ1528" s="6"/>
      <c r="HR1528" s="6"/>
      <c r="HS1528" s="6"/>
      <c r="HT1528" s="6"/>
      <c r="HU1528" s="6"/>
      <c r="HV1528" s="6"/>
      <c r="HW1528" s="6"/>
      <c r="HX1528" s="6"/>
      <c r="HY1528" s="6"/>
      <c r="HZ1528" s="6"/>
      <c r="IA1528" s="6"/>
      <c r="IB1528" s="6"/>
      <c r="IC1528" s="6"/>
      <c r="ID1528" s="6"/>
      <c r="IE1528" s="6"/>
      <c r="IF1528" s="6"/>
      <c r="IG1528" s="6"/>
      <c r="IH1528" s="6"/>
      <c r="II1528" s="6"/>
      <c r="IJ1528" s="6"/>
      <c r="IK1528" s="6"/>
      <c r="IL1528" s="6"/>
      <c r="IM1528" s="6"/>
      <c r="IN1528" s="6"/>
      <c r="IO1528" s="6"/>
      <c r="IP1528" s="6"/>
      <c r="IQ1528" s="6"/>
      <c r="IR1528" s="6"/>
      <c r="IS1528" s="6"/>
      <c r="IT1528" s="6"/>
      <c r="IU1528" s="6"/>
      <c r="IV1528" s="6"/>
      <c r="IW1528" s="6"/>
      <c r="IX1528" s="6"/>
      <c r="IY1528" s="6"/>
      <c r="IZ1528" s="6"/>
    </row>
    <row r="1529" spans="1:260" s="5" customFormat="1" x14ac:dyDescent="0.35">
      <c r="A1529" s="32">
        <v>1525</v>
      </c>
      <c r="B1529" s="33">
        <f>ESTUDIANTES!B1529</f>
        <v>0</v>
      </c>
      <c r="C1529" s="33">
        <f>ESTUDIANTES!C1529</f>
        <v>0</v>
      </c>
      <c r="D1529" s="99">
        <f>ESTUDIANTES!D1529</f>
        <v>0</v>
      </c>
      <c r="E1529" s="99"/>
      <c r="F1529" s="99"/>
      <c r="G1529" s="99"/>
      <c r="H1529" s="34">
        <f>ESTUDIANTES!E1529</f>
        <v>0</v>
      </c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  <c r="GG1529" s="6"/>
      <c r="GH1529" s="6"/>
      <c r="GI1529" s="6"/>
      <c r="GJ1529" s="6"/>
      <c r="GK1529" s="6"/>
      <c r="GL1529" s="6"/>
      <c r="GM1529" s="6"/>
      <c r="GN1529" s="6"/>
      <c r="GO1529" s="6"/>
      <c r="GP1529" s="6"/>
      <c r="GQ1529" s="6"/>
      <c r="GR1529" s="6"/>
      <c r="GS1529" s="6"/>
      <c r="GT1529" s="6"/>
      <c r="GU1529" s="6"/>
      <c r="GV1529" s="6"/>
      <c r="GW1529" s="6"/>
      <c r="GX1529" s="6"/>
      <c r="GY1529" s="6"/>
      <c r="GZ1529" s="6"/>
      <c r="HA1529" s="6"/>
      <c r="HB1529" s="6"/>
      <c r="HC1529" s="6"/>
      <c r="HD1529" s="6"/>
      <c r="HE1529" s="6"/>
      <c r="HF1529" s="6"/>
      <c r="HG1529" s="6"/>
      <c r="HH1529" s="6"/>
      <c r="HI1529" s="6"/>
      <c r="HJ1529" s="6"/>
      <c r="HK1529" s="6"/>
      <c r="HL1529" s="6"/>
      <c r="HM1529" s="6"/>
      <c r="HN1529" s="6"/>
      <c r="HO1529" s="6"/>
      <c r="HP1529" s="6"/>
      <c r="HQ1529" s="6"/>
      <c r="HR1529" s="6"/>
      <c r="HS1529" s="6"/>
      <c r="HT1529" s="6"/>
      <c r="HU1529" s="6"/>
      <c r="HV1529" s="6"/>
      <c r="HW1529" s="6"/>
      <c r="HX1529" s="6"/>
      <c r="HY1529" s="6"/>
      <c r="HZ1529" s="6"/>
      <c r="IA1529" s="6"/>
      <c r="IB1529" s="6"/>
      <c r="IC1529" s="6"/>
      <c r="ID1529" s="6"/>
      <c r="IE1529" s="6"/>
      <c r="IF1529" s="6"/>
      <c r="IG1529" s="6"/>
      <c r="IH1529" s="6"/>
      <c r="II1529" s="6"/>
      <c r="IJ1529" s="6"/>
      <c r="IK1529" s="6"/>
      <c r="IL1529" s="6"/>
      <c r="IM1529" s="6"/>
      <c r="IN1529" s="6"/>
      <c r="IO1529" s="6"/>
      <c r="IP1529" s="6"/>
      <c r="IQ1529" s="6"/>
      <c r="IR1529" s="6"/>
      <c r="IS1529" s="6"/>
      <c r="IT1529" s="6"/>
      <c r="IU1529" s="6"/>
      <c r="IV1529" s="6"/>
      <c r="IW1529" s="6"/>
      <c r="IX1529" s="6"/>
      <c r="IY1529" s="6"/>
      <c r="IZ1529" s="6"/>
    </row>
    <row r="1530" spans="1:260" s="5" customFormat="1" x14ac:dyDescent="0.35">
      <c r="A1530" s="32">
        <v>1526</v>
      </c>
      <c r="B1530" s="33">
        <f>ESTUDIANTES!B1530</f>
        <v>0</v>
      </c>
      <c r="C1530" s="33">
        <f>ESTUDIANTES!C1530</f>
        <v>0</v>
      </c>
      <c r="D1530" s="99">
        <f>ESTUDIANTES!D1530</f>
        <v>0</v>
      </c>
      <c r="E1530" s="99"/>
      <c r="F1530" s="99"/>
      <c r="G1530" s="99"/>
      <c r="H1530" s="34">
        <f>ESTUDIANTES!E1530</f>
        <v>0</v>
      </c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  <c r="GG1530" s="6"/>
      <c r="GH1530" s="6"/>
      <c r="GI1530" s="6"/>
      <c r="GJ1530" s="6"/>
      <c r="GK1530" s="6"/>
      <c r="GL1530" s="6"/>
      <c r="GM1530" s="6"/>
      <c r="GN1530" s="6"/>
      <c r="GO1530" s="6"/>
      <c r="GP1530" s="6"/>
      <c r="GQ1530" s="6"/>
      <c r="GR1530" s="6"/>
      <c r="GS1530" s="6"/>
      <c r="GT1530" s="6"/>
      <c r="GU1530" s="6"/>
      <c r="GV1530" s="6"/>
      <c r="GW1530" s="6"/>
      <c r="GX1530" s="6"/>
      <c r="GY1530" s="6"/>
      <c r="GZ1530" s="6"/>
      <c r="HA1530" s="6"/>
      <c r="HB1530" s="6"/>
      <c r="HC1530" s="6"/>
      <c r="HD1530" s="6"/>
      <c r="HE1530" s="6"/>
      <c r="HF1530" s="6"/>
      <c r="HG1530" s="6"/>
      <c r="HH1530" s="6"/>
      <c r="HI1530" s="6"/>
      <c r="HJ1530" s="6"/>
      <c r="HK1530" s="6"/>
      <c r="HL1530" s="6"/>
      <c r="HM1530" s="6"/>
      <c r="HN1530" s="6"/>
      <c r="HO1530" s="6"/>
      <c r="HP1530" s="6"/>
      <c r="HQ1530" s="6"/>
      <c r="HR1530" s="6"/>
      <c r="HS1530" s="6"/>
      <c r="HT1530" s="6"/>
      <c r="HU1530" s="6"/>
      <c r="HV1530" s="6"/>
      <c r="HW1530" s="6"/>
      <c r="HX1530" s="6"/>
      <c r="HY1530" s="6"/>
      <c r="HZ1530" s="6"/>
      <c r="IA1530" s="6"/>
      <c r="IB1530" s="6"/>
      <c r="IC1530" s="6"/>
      <c r="ID1530" s="6"/>
      <c r="IE1530" s="6"/>
      <c r="IF1530" s="6"/>
      <c r="IG1530" s="6"/>
      <c r="IH1530" s="6"/>
      <c r="II1530" s="6"/>
      <c r="IJ1530" s="6"/>
      <c r="IK1530" s="6"/>
      <c r="IL1530" s="6"/>
      <c r="IM1530" s="6"/>
      <c r="IN1530" s="6"/>
      <c r="IO1530" s="6"/>
      <c r="IP1530" s="6"/>
      <c r="IQ1530" s="6"/>
      <c r="IR1530" s="6"/>
      <c r="IS1530" s="6"/>
      <c r="IT1530" s="6"/>
      <c r="IU1530" s="6"/>
      <c r="IV1530" s="6"/>
      <c r="IW1530" s="6"/>
      <c r="IX1530" s="6"/>
      <c r="IY1530" s="6"/>
      <c r="IZ1530" s="6"/>
    </row>
    <row r="1531" spans="1:260" s="5" customFormat="1" x14ac:dyDescent="0.35">
      <c r="A1531" s="32">
        <v>1527</v>
      </c>
      <c r="B1531" s="33">
        <f>ESTUDIANTES!B1531</f>
        <v>0</v>
      </c>
      <c r="C1531" s="33">
        <f>ESTUDIANTES!C1531</f>
        <v>0</v>
      </c>
      <c r="D1531" s="99">
        <f>ESTUDIANTES!D1531</f>
        <v>0</v>
      </c>
      <c r="E1531" s="99"/>
      <c r="F1531" s="99"/>
      <c r="G1531" s="99"/>
      <c r="H1531" s="34">
        <f>ESTUDIANTES!E1531</f>
        <v>0</v>
      </c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  <c r="GG1531" s="6"/>
      <c r="GH1531" s="6"/>
      <c r="GI1531" s="6"/>
      <c r="GJ1531" s="6"/>
      <c r="GK1531" s="6"/>
      <c r="GL1531" s="6"/>
      <c r="GM1531" s="6"/>
      <c r="GN1531" s="6"/>
      <c r="GO1531" s="6"/>
      <c r="GP1531" s="6"/>
      <c r="GQ1531" s="6"/>
      <c r="GR1531" s="6"/>
      <c r="GS1531" s="6"/>
      <c r="GT1531" s="6"/>
      <c r="GU1531" s="6"/>
      <c r="GV1531" s="6"/>
      <c r="GW1531" s="6"/>
      <c r="GX1531" s="6"/>
      <c r="GY1531" s="6"/>
      <c r="GZ1531" s="6"/>
      <c r="HA1531" s="6"/>
      <c r="HB1531" s="6"/>
      <c r="HC1531" s="6"/>
      <c r="HD1531" s="6"/>
      <c r="HE1531" s="6"/>
      <c r="HF1531" s="6"/>
      <c r="HG1531" s="6"/>
      <c r="HH1531" s="6"/>
      <c r="HI1531" s="6"/>
      <c r="HJ1531" s="6"/>
      <c r="HK1531" s="6"/>
      <c r="HL1531" s="6"/>
      <c r="HM1531" s="6"/>
      <c r="HN1531" s="6"/>
      <c r="HO1531" s="6"/>
      <c r="HP1531" s="6"/>
      <c r="HQ1531" s="6"/>
      <c r="HR1531" s="6"/>
      <c r="HS1531" s="6"/>
      <c r="HT1531" s="6"/>
      <c r="HU1531" s="6"/>
      <c r="HV1531" s="6"/>
      <c r="HW1531" s="6"/>
      <c r="HX1531" s="6"/>
      <c r="HY1531" s="6"/>
      <c r="HZ1531" s="6"/>
      <c r="IA1531" s="6"/>
      <c r="IB1531" s="6"/>
      <c r="IC1531" s="6"/>
      <c r="ID1531" s="6"/>
      <c r="IE1531" s="6"/>
      <c r="IF1531" s="6"/>
      <c r="IG1531" s="6"/>
      <c r="IH1531" s="6"/>
      <c r="II1531" s="6"/>
      <c r="IJ1531" s="6"/>
      <c r="IK1531" s="6"/>
      <c r="IL1531" s="6"/>
      <c r="IM1531" s="6"/>
      <c r="IN1531" s="6"/>
      <c r="IO1531" s="6"/>
      <c r="IP1531" s="6"/>
      <c r="IQ1531" s="6"/>
      <c r="IR1531" s="6"/>
      <c r="IS1531" s="6"/>
      <c r="IT1531" s="6"/>
      <c r="IU1531" s="6"/>
      <c r="IV1531" s="6"/>
      <c r="IW1531" s="6"/>
      <c r="IX1531" s="6"/>
      <c r="IY1531" s="6"/>
      <c r="IZ1531" s="6"/>
    </row>
    <row r="1532" spans="1:260" s="5" customFormat="1" x14ac:dyDescent="0.35">
      <c r="A1532" s="32">
        <v>1528</v>
      </c>
      <c r="B1532" s="33">
        <f>ESTUDIANTES!B1532</f>
        <v>0</v>
      </c>
      <c r="C1532" s="33">
        <f>ESTUDIANTES!C1532</f>
        <v>0</v>
      </c>
      <c r="D1532" s="99">
        <f>ESTUDIANTES!D1532</f>
        <v>0</v>
      </c>
      <c r="E1532" s="99"/>
      <c r="F1532" s="99"/>
      <c r="G1532" s="99"/>
      <c r="H1532" s="34">
        <f>ESTUDIANTES!E1532</f>
        <v>0</v>
      </c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  <c r="GG1532" s="6"/>
      <c r="GH1532" s="6"/>
      <c r="GI1532" s="6"/>
      <c r="GJ1532" s="6"/>
      <c r="GK1532" s="6"/>
      <c r="GL1532" s="6"/>
      <c r="GM1532" s="6"/>
      <c r="GN1532" s="6"/>
      <c r="GO1532" s="6"/>
      <c r="GP1532" s="6"/>
      <c r="GQ1532" s="6"/>
      <c r="GR1532" s="6"/>
      <c r="GS1532" s="6"/>
      <c r="GT1532" s="6"/>
      <c r="GU1532" s="6"/>
      <c r="GV1532" s="6"/>
      <c r="GW1532" s="6"/>
      <c r="GX1532" s="6"/>
      <c r="GY1532" s="6"/>
      <c r="GZ1532" s="6"/>
      <c r="HA1532" s="6"/>
      <c r="HB1532" s="6"/>
      <c r="HC1532" s="6"/>
      <c r="HD1532" s="6"/>
      <c r="HE1532" s="6"/>
      <c r="HF1532" s="6"/>
      <c r="HG1532" s="6"/>
      <c r="HH1532" s="6"/>
      <c r="HI1532" s="6"/>
      <c r="HJ1532" s="6"/>
      <c r="HK1532" s="6"/>
      <c r="HL1532" s="6"/>
      <c r="HM1532" s="6"/>
      <c r="HN1532" s="6"/>
      <c r="HO1532" s="6"/>
      <c r="HP1532" s="6"/>
      <c r="HQ1532" s="6"/>
      <c r="HR1532" s="6"/>
      <c r="HS1532" s="6"/>
      <c r="HT1532" s="6"/>
      <c r="HU1532" s="6"/>
      <c r="HV1532" s="6"/>
      <c r="HW1532" s="6"/>
      <c r="HX1532" s="6"/>
      <c r="HY1532" s="6"/>
      <c r="HZ1532" s="6"/>
      <c r="IA1532" s="6"/>
      <c r="IB1532" s="6"/>
      <c r="IC1532" s="6"/>
      <c r="ID1532" s="6"/>
      <c r="IE1532" s="6"/>
      <c r="IF1532" s="6"/>
      <c r="IG1532" s="6"/>
      <c r="IH1532" s="6"/>
      <c r="II1532" s="6"/>
      <c r="IJ1532" s="6"/>
      <c r="IK1532" s="6"/>
      <c r="IL1532" s="6"/>
      <c r="IM1532" s="6"/>
      <c r="IN1532" s="6"/>
      <c r="IO1532" s="6"/>
      <c r="IP1532" s="6"/>
      <c r="IQ1532" s="6"/>
      <c r="IR1532" s="6"/>
      <c r="IS1532" s="6"/>
      <c r="IT1532" s="6"/>
      <c r="IU1532" s="6"/>
      <c r="IV1532" s="6"/>
      <c r="IW1532" s="6"/>
      <c r="IX1532" s="6"/>
      <c r="IY1532" s="6"/>
      <c r="IZ1532" s="6"/>
    </row>
    <row r="1533" spans="1:260" s="5" customFormat="1" x14ac:dyDescent="0.35">
      <c r="A1533" s="32">
        <v>1529</v>
      </c>
      <c r="B1533" s="33">
        <f>ESTUDIANTES!B1533</f>
        <v>0</v>
      </c>
      <c r="C1533" s="33">
        <f>ESTUDIANTES!C1533</f>
        <v>0</v>
      </c>
      <c r="D1533" s="99">
        <f>ESTUDIANTES!D1533</f>
        <v>0</v>
      </c>
      <c r="E1533" s="99"/>
      <c r="F1533" s="99"/>
      <c r="G1533" s="99"/>
      <c r="H1533" s="34">
        <f>ESTUDIANTES!E1533</f>
        <v>0</v>
      </c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  <c r="GG1533" s="6"/>
      <c r="GH1533" s="6"/>
      <c r="GI1533" s="6"/>
      <c r="GJ1533" s="6"/>
      <c r="GK1533" s="6"/>
      <c r="GL1533" s="6"/>
      <c r="GM1533" s="6"/>
      <c r="GN1533" s="6"/>
      <c r="GO1533" s="6"/>
      <c r="GP1533" s="6"/>
      <c r="GQ1533" s="6"/>
      <c r="GR1533" s="6"/>
      <c r="GS1533" s="6"/>
      <c r="GT1533" s="6"/>
      <c r="GU1533" s="6"/>
      <c r="GV1533" s="6"/>
      <c r="GW1533" s="6"/>
      <c r="GX1533" s="6"/>
      <c r="GY1533" s="6"/>
      <c r="GZ1533" s="6"/>
      <c r="HA1533" s="6"/>
      <c r="HB1533" s="6"/>
      <c r="HC1533" s="6"/>
      <c r="HD1533" s="6"/>
      <c r="HE1533" s="6"/>
      <c r="HF1533" s="6"/>
      <c r="HG1533" s="6"/>
      <c r="HH1533" s="6"/>
      <c r="HI1533" s="6"/>
      <c r="HJ1533" s="6"/>
      <c r="HK1533" s="6"/>
      <c r="HL1533" s="6"/>
      <c r="HM1533" s="6"/>
      <c r="HN1533" s="6"/>
      <c r="HO1533" s="6"/>
      <c r="HP1533" s="6"/>
      <c r="HQ1533" s="6"/>
      <c r="HR1533" s="6"/>
      <c r="HS1533" s="6"/>
      <c r="HT1533" s="6"/>
      <c r="HU1533" s="6"/>
      <c r="HV1533" s="6"/>
      <c r="HW1533" s="6"/>
      <c r="HX1533" s="6"/>
      <c r="HY1533" s="6"/>
      <c r="HZ1533" s="6"/>
      <c r="IA1533" s="6"/>
      <c r="IB1533" s="6"/>
      <c r="IC1533" s="6"/>
      <c r="ID1533" s="6"/>
      <c r="IE1533" s="6"/>
      <c r="IF1533" s="6"/>
      <c r="IG1533" s="6"/>
      <c r="IH1533" s="6"/>
      <c r="II1533" s="6"/>
      <c r="IJ1533" s="6"/>
      <c r="IK1533" s="6"/>
      <c r="IL1533" s="6"/>
      <c r="IM1533" s="6"/>
      <c r="IN1533" s="6"/>
      <c r="IO1533" s="6"/>
      <c r="IP1533" s="6"/>
      <c r="IQ1533" s="6"/>
      <c r="IR1533" s="6"/>
      <c r="IS1533" s="6"/>
      <c r="IT1533" s="6"/>
      <c r="IU1533" s="6"/>
      <c r="IV1533" s="6"/>
      <c r="IW1533" s="6"/>
      <c r="IX1533" s="6"/>
      <c r="IY1533" s="6"/>
      <c r="IZ1533" s="6"/>
    </row>
    <row r="1534" spans="1:260" s="5" customFormat="1" x14ac:dyDescent="0.35">
      <c r="A1534" s="32">
        <v>1530</v>
      </c>
      <c r="B1534" s="33">
        <f>ESTUDIANTES!B1534</f>
        <v>0</v>
      </c>
      <c r="C1534" s="33">
        <f>ESTUDIANTES!C1534</f>
        <v>0</v>
      </c>
      <c r="D1534" s="99">
        <f>ESTUDIANTES!D1534</f>
        <v>0</v>
      </c>
      <c r="E1534" s="99"/>
      <c r="F1534" s="99"/>
      <c r="G1534" s="99"/>
      <c r="H1534" s="34">
        <f>ESTUDIANTES!E1534</f>
        <v>0</v>
      </c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  <c r="GG1534" s="6"/>
      <c r="GH1534" s="6"/>
      <c r="GI1534" s="6"/>
      <c r="GJ1534" s="6"/>
      <c r="GK1534" s="6"/>
      <c r="GL1534" s="6"/>
      <c r="GM1534" s="6"/>
      <c r="GN1534" s="6"/>
      <c r="GO1534" s="6"/>
      <c r="GP1534" s="6"/>
      <c r="GQ1534" s="6"/>
      <c r="GR1534" s="6"/>
      <c r="GS1534" s="6"/>
      <c r="GT1534" s="6"/>
      <c r="GU1534" s="6"/>
      <c r="GV1534" s="6"/>
      <c r="GW1534" s="6"/>
      <c r="GX1534" s="6"/>
      <c r="GY1534" s="6"/>
      <c r="GZ1534" s="6"/>
      <c r="HA1534" s="6"/>
      <c r="HB1534" s="6"/>
      <c r="HC1534" s="6"/>
      <c r="HD1534" s="6"/>
      <c r="HE1534" s="6"/>
      <c r="HF1534" s="6"/>
      <c r="HG1534" s="6"/>
      <c r="HH1534" s="6"/>
      <c r="HI1534" s="6"/>
      <c r="HJ1534" s="6"/>
      <c r="HK1534" s="6"/>
      <c r="HL1534" s="6"/>
      <c r="HM1534" s="6"/>
      <c r="HN1534" s="6"/>
      <c r="HO1534" s="6"/>
      <c r="HP1534" s="6"/>
      <c r="HQ1534" s="6"/>
      <c r="HR1534" s="6"/>
      <c r="HS1534" s="6"/>
      <c r="HT1534" s="6"/>
      <c r="HU1534" s="6"/>
      <c r="HV1534" s="6"/>
      <c r="HW1534" s="6"/>
      <c r="HX1534" s="6"/>
      <c r="HY1534" s="6"/>
      <c r="HZ1534" s="6"/>
      <c r="IA1534" s="6"/>
      <c r="IB1534" s="6"/>
      <c r="IC1534" s="6"/>
      <c r="ID1534" s="6"/>
      <c r="IE1534" s="6"/>
      <c r="IF1534" s="6"/>
      <c r="IG1534" s="6"/>
      <c r="IH1534" s="6"/>
      <c r="II1534" s="6"/>
      <c r="IJ1534" s="6"/>
      <c r="IK1534" s="6"/>
      <c r="IL1534" s="6"/>
      <c r="IM1534" s="6"/>
      <c r="IN1534" s="6"/>
      <c r="IO1534" s="6"/>
      <c r="IP1534" s="6"/>
      <c r="IQ1534" s="6"/>
      <c r="IR1534" s="6"/>
      <c r="IS1534" s="6"/>
      <c r="IT1534" s="6"/>
      <c r="IU1534" s="6"/>
      <c r="IV1534" s="6"/>
      <c r="IW1534" s="6"/>
      <c r="IX1534" s="6"/>
      <c r="IY1534" s="6"/>
      <c r="IZ1534" s="6"/>
    </row>
    <row r="1535" spans="1:260" s="5" customFormat="1" x14ac:dyDescent="0.35">
      <c r="A1535" s="32">
        <v>1531</v>
      </c>
      <c r="B1535" s="33">
        <f>ESTUDIANTES!B1535</f>
        <v>0</v>
      </c>
      <c r="C1535" s="33">
        <f>ESTUDIANTES!C1535</f>
        <v>0</v>
      </c>
      <c r="D1535" s="99">
        <f>ESTUDIANTES!D1535</f>
        <v>0</v>
      </c>
      <c r="E1535" s="99"/>
      <c r="F1535" s="99"/>
      <c r="G1535" s="99"/>
      <c r="H1535" s="34">
        <f>ESTUDIANTES!E1535</f>
        <v>0</v>
      </c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  <c r="GG1535" s="6"/>
      <c r="GH1535" s="6"/>
      <c r="GI1535" s="6"/>
      <c r="GJ1535" s="6"/>
      <c r="GK1535" s="6"/>
      <c r="GL1535" s="6"/>
      <c r="GM1535" s="6"/>
      <c r="GN1535" s="6"/>
      <c r="GO1535" s="6"/>
      <c r="GP1535" s="6"/>
      <c r="GQ1535" s="6"/>
      <c r="GR1535" s="6"/>
      <c r="GS1535" s="6"/>
      <c r="GT1535" s="6"/>
      <c r="GU1535" s="6"/>
      <c r="GV1535" s="6"/>
      <c r="GW1535" s="6"/>
      <c r="GX1535" s="6"/>
      <c r="GY1535" s="6"/>
      <c r="GZ1535" s="6"/>
      <c r="HA1535" s="6"/>
      <c r="HB1535" s="6"/>
      <c r="HC1535" s="6"/>
      <c r="HD1535" s="6"/>
      <c r="HE1535" s="6"/>
      <c r="HF1535" s="6"/>
      <c r="HG1535" s="6"/>
      <c r="HH1535" s="6"/>
      <c r="HI1535" s="6"/>
      <c r="HJ1535" s="6"/>
      <c r="HK1535" s="6"/>
      <c r="HL1535" s="6"/>
      <c r="HM1535" s="6"/>
      <c r="HN1535" s="6"/>
      <c r="HO1535" s="6"/>
      <c r="HP1535" s="6"/>
      <c r="HQ1535" s="6"/>
      <c r="HR1535" s="6"/>
      <c r="HS1535" s="6"/>
      <c r="HT1535" s="6"/>
      <c r="HU1535" s="6"/>
      <c r="HV1535" s="6"/>
      <c r="HW1535" s="6"/>
      <c r="HX1535" s="6"/>
      <c r="HY1535" s="6"/>
      <c r="HZ1535" s="6"/>
      <c r="IA1535" s="6"/>
      <c r="IB1535" s="6"/>
      <c r="IC1535" s="6"/>
      <c r="ID1535" s="6"/>
      <c r="IE1535" s="6"/>
      <c r="IF1535" s="6"/>
      <c r="IG1535" s="6"/>
      <c r="IH1535" s="6"/>
      <c r="II1535" s="6"/>
      <c r="IJ1535" s="6"/>
      <c r="IK1535" s="6"/>
      <c r="IL1535" s="6"/>
      <c r="IM1535" s="6"/>
      <c r="IN1535" s="6"/>
      <c r="IO1535" s="6"/>
      <c r="IP1535" s="6"/>
      <c r="IQ1535" s="6"/>
      <c r="IR1535" s="6"/>
      <c r="IS1535" s="6"/>
      <c r="IT1535" s="6"/>
      <c r="IU1535" s="6"/>
      <c r="IV1535" s="6"/>
      <c r="IW1535" s="6"/>
      <c r="IX1535" s="6"/>
      <c r="IY1535" s="6"/>
      <c r="IZ1535" s="6"/>
    </row>
    <row r="1536" spans="1:260" s="5" customFormat="1" x14ac:dyDescent="0.35">
      <c r="A1536" s="32">
        <v>1532</v>
      </c>
      <c r="B1536" s="33">
        <f>ESTUDIANTES!B1536</f>
        <v>0</v>
      </c>
      <c r="C1536" s="33">
        <f>ESTUDIANTES!C1536</f>
        <v>0</v>
      </c>
      <c r="D1536" s="99">
        <f>ESTUDIANTES!D1536</f>
        <v>0</v>
      </c>
      <c r="E1536" s="99"/>
      <c r="F1536" s="99"/>
      <c r="G1536" s="99"/>
      <c r="H1536" s="34">
        <f>ESTUDIANTES!E1536</f>
        <v>0</v>
      </c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  <c r="GG1536" s="6"/>
      <c r="GH1536" s="6"/>
      <c r="GI1536" s="6"/>
      <c r="GJ1536" s="6"/>
      <c r="GK1536" s="6"/>
      <c r="GL1536" s="6"/>
      <c r="GM1536" s="6"/>
      <c r="GN1536" s="6"/>
      <c r="GO1536" s="6"/>
      <c r="GP1536" s="6"/>
      <c r="GQ1536" s="6"/>
      <c r="GR1536" s="6"/>
      <c r="GS1536" s="6"/>
      <c r="GT1536" s="6"/>
      <c r="GU1536" s="6"/>
      <c r="GV1536" s="6"/>
      <c r="GW1536" s="6"/>
      <c r="GX1536" s="6"/>
      <c r="GY1536" s="6"/>
      <c r="GZ1536" s="6"/>
      <c r="HA1536" s="6"/>
      <c r="HB1536" s="6"/>
      <c r="HC1536" s="6"/>
      <c r="HD1536" s="6"/>
      <c r="HE1536" s="6"/>
      <c r="HF1536" s="6"/>
      <c r="HG1536" s="6"/>
      <c r="HH1536" s="6"/>
      <c r="HI1536" s="6"/>
      <c r="HJ1536" s="6"/>
      <c r="HK1536" s="6"/>
      <c r="HL1536" s="6"/>
      <c r="HM1536" s="6"/>
      <c r="HN1536" s="6"/>
      <c r="HO1536" s="6"/>
      <c r="HP1536" s="6"/>
      <c r="HQ1536" s="6"/>
      <c r="HR1536" s="6"/>
      <c r="HS1536" s="6"/>
      <c r="HT1536" s="6"/>
      <c r="HU1536" s="6"/>
      <c r="HV1536" s="6"/>
      <c r="HW1536" s="6"/>
      <c r="HX1536" s="6"/>
      <c r="HY1536" s="6"/>
      <c r="HZ1536" s="6"/>
      <c r="IA1536" s="6"/>
      <c r="IB1536" s="6"/>
      <c r="IC1536" s="6"/>
      <c r="ID1536" s="6"/>
      <c r="IE1536" s="6"/>
      <c r="IF1536" s="6"/>
      <c r="IG1536" s="6"/>
      <c r="IH1536" s="6"/>
      <c r="II1536" s="6"/>
      <c r="IJ1536" s="6"/>
      <c r="IK1536" s="6"/>
      <c r="IL1536" s="6"/>
      <c r="IM1536" s="6"/>
      <c r="IN1536" s="6"/>
      <c r="IO1536" s="6"/>
      <c r="IP1536" s="6"/>
      <c r="IQ1536" s="6"/>
      <c r="IR1536" s="6"/>
      <c r="IS1536" s="6"/>
      <c r="IT1536" s="6"/>
      <c r="IU1536" s="6"/>
      <c r="IV1536" s="6"/>
      <c r="IW1536" s="6"/>
      <c r="IX1536" s="6"/>
      <c r="IY1536" s="6"/>
      <c r="IZ1536" s="6"/>
    </row>
    <row r="1537" spans="1:260" s="5" customFormat="1" x14ac:dyDescent="0.35">
      <c r="A1537" s="32">
        <v>1533</v>
      </c>
      <c r="B1537" s="33">
        <f>ESTUDIANTES!B1537</f>
        <v>0</v>
      </c>
      <c r="C1537" s="33">
        <f>ESTUDIANTES!C1537</f>
        <v>0</v>
      </c>
      <c r="D1537" s="99">
        <f>ESTUDIANTES!D1537</f>
        <v>0</v>
      </c>
      <c r="E1537" s="99"/>
      <c r="F1537" s="99"/>
      <c r="G1537" s="99"/>
      <c r="H1537" s="34">
        <f>ESTUDIANTES!E1537</f>
        <v>0</v>
      </c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  <c r="GG1537" s="6"/>
      <c r="GH1537" s="6"/>
      <c r="GI1537" s="6"/>
      <c r="GJ1537" s="6"/>
      <c r="GK1537" s="6"/>
      <c r="GL1537" s="6"/>
      <c r="GM1537" s="6"/>
      <c r="GN1537" s="6"/>
      <c r="GO1537" s="6"/>
      <c r="GP1537" s="6"/>
      <c r="GQ1537" s="6"/>
      <c r="GR1537" s="6"/>
      <c r="GS1537" s="6"/>
      <c r="GT1537" s="6"/>
      <c r="GU1537" s="6"/>
      <c r="GV1537" s="6"/>
      <c r="GW1537" s="6"/>
      <c r="GX1537" s="6"/>
      <c r="GY1537" s="6"/>
      <c r="GZ1537" s="6"/>
      <c r="HA1537" s="6"/>
      <c r="HB1537" s="6"/>
      <c r="HC1537" s="6"/>
      <c r="HD1537" s="6"/>
      <c r="HE1537" s="6"/>
      <c r="HF1537" s="6"/>
      <c r="HG1537" s="6"/>
      <c r="HH1537" s="6"/>
      <c r="HI1537" s="6"/>
      <c r="HJ1537" s="6"/>
      <c r="HK1537" s="6"/>
      <c r="HL1537" s="6"/>
      <c r="HM1537" s="6"/>
      <c r="HN1537" s="6"/>
      <c r="HO1537" s="6"/>
      <c r="HP1537" s="6"/>
      <c r="HQ1537" s="6"/>
      <c r="HR1537" s="6"/>
      <c r="HS1537" s="6"/>
      <c r="HT1537" s="6"/>
      <c r="HU1537" s="6"/>
      <c r="HV1537" s="6"/>
      <c r="HW1537" s="6"/>
      <c r="HX1537" s="6"/>
      <c r="HY1537" s="6"/>
      <c r="HZ1537" s="6"/>
      <c r="IA1537" s="6"/>
      <c r="IB1537" s="6"/>
      <c r="IC1537" s="6"/>
      <c r="ID1537" s="6"/>
      <c r="IE1537" s="6"/>
      <c r="IF1537" s="6"/>
      <c r="IG1537" s="6"/>
      <c r="IH1537" s="6"/>
      <c r="II1537" s="6"/>
      <c r="IJ1537" s="6"/>
      <c r="IK1537" s="6"/>
      <c r="IL1537" s="6"/>
      <c r="IM1537" s="6"/>
      <c r="IN1537" s="6"/>
      <c r="IO1537" s="6"/>
      <c r="IP1537" s="6"/>
      <c r="IQ1537" s="6"/>
      <c r="IR1537" s="6"/>
      <c r="IS1537" s="6"/>
      <c r="IT1537" s="6"/>
      <c r="IU1537" s="6"/>
      <c r="IV1537" s="6"/>
      <c r="IW1537" s="6"/>
      <c r="IX1537" s="6"/>
      <c r="IY1537" s="6"/>
      <c r="IZ1537" s="6"/>
    </row>
    <row r="1538" spans="1:260" s="5" customFormat="1" x14ac:dyDescent="0.35">
      <c r="A1538" s="32">
        <v>1534</v>
      </c>
      <c r="B1538" s="33">
        <f>ESTUDIANTES!B1538</f>
        <v>0</v>
      </c>
      <c r="C1538" s="33">
        <f>ESTUDIANTES!C1538</f>
        <v>0</v>
      </c>
      <c r="D1538" s="99">
        <f>ESTUDIANTES!D1538</f>
        <v>0</v>
      </c>
      <c r="E1538" s="99"/>
      <c r="F1538" s="99"/>
      <c r="G1538" s="99"/>
      <c r="H1538" s="34">
        <f>ESTUDIANTES!E1538</f>
        <v>0</v>
      </c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  <c r="GG1538" s="6"/>
      <c r="GH1538" s="6"/>
      <c r="GI1538" s="6"/>
      <c r="GJ1538" s="6"/>
      <c r="GK1538" s="6"/>
      <c r="GL1538" s="6"/>
      <c r="GM1538" s="6"/>
      <c r="GN1538" s="6"/>
      <c r="GO1538" s="6"/>
      <c r="GP1538" s="6"/>
      <c r="GQ1538" s="6"/>
      <c r="GR1538" s="6"/>
      <c r="GS1538" s="6"/>
      <c r="GT1538" s="6"/>
      <c r="GU1538" s="6"/>
      <c r="GV1538" s="6"/>
      <c r="GW1538" s="6"/>
      <c r="GX1538" s="6"/>
      <c r="GY1538" s="6"/>
      <c r="GZ1538" s="6"/>
      <c r="HA1538" s="6"/>
      <c r="HB1538" s="6"/>
      <c r="HC1538" s="6"/>
      <c r="HD1538" s="6"/>
      <c r="HE1538" s="6"/>
      <c r="HF1538" s="6"/>
      <c r="HG1538" s="6"/>
      <c r="HH1538" s="6"/>
      <c r="HI1538" s="6"/>
      <c r="HJ1538" s="6"/>
      <c r="HK1538" s="6"/>
      <c r="HL1538" s="6"/>
      <c r="HM1538" s="6"/>
      <c r="HN1538" s="6"/>
      <c r="HO1538" s="6"/>
      <c r="HP1538" s="6"/>
      <c r="HQ1538" s="6"/>
      <c r="HR1538" s="6"/>
      <c r="HS1538" s="6"/>
      <c r="HT1538" s="6"/>
      <c r="HU1538" s="6"/>
      <c r="HV1538" s="6"/>
      <c r="HW1538" s="6"/>
      <c r="HX1538" s="6"/>
      <c r="HY1538" s="6"/>
      <c r="HZ1538" s="6"/>
      <c r="IA1538" s="6"/>
      <c r="IB1538" s="6"/>
      <c r="IC1538" s="6"/>
      <c r="ID1538" s="6"/>
      <c r="IE1538" s="6"/>
      <c r="IF1538" s="6"/>
      <c r="IG1538" s="6"/>
      <c r="IH1538" s="6"/>
      <c r="II1538" s="6"/>
      <c r="IJ1538" s="6"/>
      <c r="IK1538" s="6"/>
      <c r="IL1538" s="6"/>
      <c r="IM1538" s="6"/>
      <c r="IN1538" s="6"/>
      <c r="IO1538" s="6"/>
      <c r="IP1538" s="6"/>
      <c r="IQ1538" s="6"/>
      <c r="IR1538" s="6"/>
      <c r="IS1538" s="6"/>
      <c r="IT1538" s="6"/>
      <c r="IU1538" s="6"/>
      <c r="IV1538" s="6"/>
      <c r="IW1538" s="6"/>
      <c r="IX1538" s="6"/>
      <c r="IY1538" s="6"/>
      <c r="IZ1538" s="6"/>
    </row>
    <row r="1539" spans="1:260" s="5" customFormat="1" x14ac:dyDescent="0.35">
      <c r="A1539" s="32">
        <v>1535</v>
      </c>
      <c r="B1539" s="33">
        <f>ESTUDIANTES!B1539</f>
        <v>0</v>
      </c>
      <c r="C1539" s="33">
        <f>ESTUDIANTES!C1539</f>
        <v>0</v>
      </c>
      <c r="D1539" s="99">
        <f>ESTUDIANTES!D1539</f>
        <v>0</v>
      </c>
      <c r="E1539" s="99"/>
      <c r="F1539" s="99"/>
      <c r="G1539" s="99"/>
      <c r="H1539" s="34">
        <f>ESTUDIANTES!E1539</f>
        <v>0</v>
      </c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  <c r="GG1539" s="6"/>
      <c r="GH1539" s="6"/>
      <c r="GI1539" s="6"/>
      <c r="GJ1539" s="6"/>
      <c r="GK1539" s="6"/>
      <c r="GL1539" s="6"/>
      <c r="GM1539" s="6"/>
      <c r="GN1539" s="6"/>
      <c r="GO1539" s="6"/>
      <c r="GP1539" s="6"/>
      <c r="GQ1539" s="6"/>
      <c r="GR1539" s="6"/>
      <c r="GS1539" s="6"/>
      <c r="GT1539" s="6"/>
      <c r="GU1539" s="6"/>
      <c r="GV1539" s="6"/>
      <c r="GW1539" s="6"/>
      <c r="GX1539" s="6"/>
      <c r="GY1539" s="6"/>
      <c r="GZ1539" s="6"/>
      <c r="HA1539" s="6"/>
      <c r="HB1539" s="6"/>
      <c r="HC1539" s="6"/>
      <c r="HD1539" s="6"/>
      <c r="HE1539" s="6"/>
      <c r="HF1539" s="6"/>
      <c r="HG1539" s="6"/>
      <c r="HH1539" s="6"/>
      <c r="HI1539" s="6"/>
      <c r="HJ1539" s="6"/>
      <c r="HK1539" s="6"/>
      <c r="HL1539" s="6"/>
      <c r="HM1539" s="6"/>
      <c r="HN1539" s="6"/>
      <c r="HO1539" s="6"/>
      <c r="HP1539" s="6"/>
      <c r="HQ1539" s="6"/>
      <c r="HR1539" s="6"/>
      <c r="HS1539" s="6"/>
      <c r="HT1539" s="6"/>
      <c r="HU1539" s="6"/>
      <c r="HV1539" s="6"/>
      <c r="HW1539" s="6"/>
      <c r="HX1539" s="6"/>
      <c r="HY1539" s="6"/>
      <c r="HZ1539" s="6"/>
      <c r="IA1539" s="6"/>
      <c r="IB1539" s="6"/>
      <c r="IC1539" s="6"/>
      <c r="ID1539" s="6"/>
      <c r="IE1539" s="6"/>
      <c r="IF1539" s="6"/>
      <c r="IG1539" s="6"/>
      <c r="IH1539" s="6"/>
      <c r="II1539" s="6"/>
      <c r="IJ1539" s="6"/>
      <c r="IK1539" s="6"/>
      <c r="IL1539" s="6"/>
      <c r="IM1539" s="6"/>
      <c r="IN1539" s="6"/>
      <c r="IO1539" s="6"/>
      <c r="IP1539" s="6"/>
      <c r="IQ1539" s="6"/>
      <c r="IR1539" s="6"/>
      <c r="IS1539" s="6"/>
      <c r="IT1539" s="6"/>
      <c r="IU1539" s="6"/>
      <c r="IV1539" s="6"/>
      <c r="IW1539" s="6"/>
      <c r="IX1539" s="6"/>
      <c r="IY1539" s="6"/>
      <c r="IZ1539" s="6"/>
    </row>
    <row r="1540" spans="1:260" s="5" customFormat="1" x14ac:dyDescent="0.35">
      <c r="A1540" s="32">
        <v>1536</v>
      </c>
      <c r="B1540" s="33">
        <f>ESTUDIANTES!B1540</f>
        <v>0</v>
      </c>
      <c r="C1540" s="33">
        <f>ESTUDIANTES!C1540</f>
        <v>0</v>
      </c>
      <c r="D1540" s="99">
        <f>ESTUDIANTES!D1540</f>
        <v>0</v>
      </c>
      <c r="E1540" s="99"/>
      <c r="F1540" s="99"/>
      <c r="G1540" s="99"/>
      <c r="H1540" s="34">
        <f>ESTUDIANTES!E1540</f>
        <v>0</v>
      </c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  <c r="GG1540" s="6"/>
      <c r="GH1540" s="6"/>
      <c r="GI1540" s="6"/>
      <c r="GJ1540" s="6"/>
      <c r="GK1540" s="6"/>
      <c r="GL1540" s="6"/>
      <c r="GM1540" s="6"/>
      <c r="GN1540" s="6"/>
      <c r="GO1540" s="6"/>
      <c r="GP1540" s="6"/>
      <c r="GQ1540" s="6"/>
      <c r="GR1540" s="6"/>
      <c r="GS1540" s="6"/>
      <c r="GT1540" s="6"/>
      <c r="GU1540" s="6"/>
      <c r="GV1540" s="6"/>
      <c r="GW1540" s="6"/>
      <c r="GX1540" s="6"/>
      <c r="GY1540" s="6"/>
      <c r="GZ1540" s="6"/>
      <c r="HA1540" s="6"/>
      <c r="HB1540" s="6"/>
      <c r="HC1540" s="6"/>
      <c r="HD1540" s="6"/>
      <c r="HE1540" s="6"/>
      <c r="HF1540" s="6"/>
      <c r="HG1540" s="6"/>
      <c r="HH1540" s="6"/>
      <c r="HI1540" s="6"/>
      <c r="HJ1540" s="6"/>
      <c r="HK1540" s="6"/>
      <c r="HL1540" s="6"/>
      <c r="HM1540" s="6"/>
      <c r="HN1540" s="6"/>
      <c r="HO1540" s="6"/>
      <c r="HP1540" s="6"/>
      <c r="HQ1540" s="6"/>
      <c r="HR1540" s="6"/>
      <c r="HS1540" s="6"/>
      <c r="HT1540" s="6"/>
      <c r="HU1540" s="6"/>
      <c r="HV1540" s="6"/>
      <c r="HW1540" s="6"/>
      <c r="HX1540" s="6"/>
      <c r="HY1540" s="6"/>
      <c r="HZ1540" s="6"/>
      <c r="IA1540" s="6"/>
      <c r="IB1540" s="6"/>
      <c r="IC1540" s="6"/>
      <c r="ID1540" s="6"/>
      <c r="IE1540" s="6"/>
      <c r="IF1540" s="6"/>
      <c r="IG1540" s="6"/>
      <c r="IH1540" s="6"/>
      <c r="II1540" s="6"/>
      <c r="IJ1540" s="6"/>
      <c r="IK1540" s="6"/>
      <c r="IL1540" s="6"/>
      <c r="IM1540" s="6"/>
      <c r="IN1540" s="6"/>
      <c r="IO1540" s="6"/>
      <c r="IP1540" s="6"/>
      <c r="IQ1540" s="6"/>
      <c r="IR1540" s="6"/>
      <c r="IS1540" s="6"/>
      <c r="IT1540" s="6"/>
      <c r="IU1540" s="6"/>
      <c r="IV1540" s="6"/>
      <c r="IW1540" s="6"/>
      <c r="IX1540" s="6"/>
      <c r="IY1540" s="6"/>
      <c r="IZ1540" s="6"/>
    </row>
    <row r="1541" spans="1:260" s="5" customFormat="1" x14ac:dyDescent="0.35">
      <c r="A1541" s="32">
        <v>1537</v>
      </c>
      <c r="B1541" s="33">
        <f>ESTUDIANTES!B1541</f>
        <v>0</v>
      </c>
      <c r="C1541" s="33">
        <f>ESTUDIANTES!C1541</f>
        <v>0</v>
      </c>
      <c r="D1541" s="99">
        <f>ESTUDIANTES!D1541</f>
        <v>0</v>
      </c>
      <c r="E1541" s="99"/>
      <c r="F1541" s="99"/>
      <c r="G1541" s="99"/>
      <c r="H1541" s="34">
        <f>ESTUDIANTES!E1541</f>
        <v>0</v>
      </c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  <c r="GG1541" s="6"/>
      <c r="GH1541" s="6"/>
      <c r="GI1541" s="6"/>
      <c r="GJ1541" s="6"/>
      <c r="GK1541" s="6"/>
      <c r="GL1541" s="6"/>
      <c r="GM1541" s="6"/>
      <c r="GN1541" s="6"/>
      <c r="GO1541" s="6"/>
      <c r="GP1541" s="6"/>
      <c r="GQ1541" s="6"/>
      <c r="GR1541" s="6"/>
      <c r="GS1541" s="6"/>
      <c r="GT1541" s="6"/>
      <c r="GU1541" s="6"/>
      <c r="GV1541" s="6"/>
      <c r="GW1541" s="6"/>
      <c r="GX1541" s="6"/>
      <c r="GY1541" s="6"/>
      <c r="GZ1541" s="6"/>
      <c r="HA1541" s="6"/>
      <c r="HB1541" s="6"/>
      <c r="HC1541" s="6"/>
      <c r="HD1541" s="6"/>
      <c r="HE1541" s="6"/>
      <c r="HF1541" s="6"/>
      <c r="HG1541" s="6"/>
      <c r="HH1541" s="6"/>
      <c r="HI1541" s="6"/>
      <c r="HJ1541" s="6"/>
      <c r="HK1541" s="6"/>
      <c r="HL1541" s="6"/>
      <c r="HM1541" s="6"/>
      <c r="HN1541" s="6"/>
      <c r="HO1541" s="6"/>
      <c r="HP1541" s="6"/>
      <c r="HQ1541" s="6"/>
      <c r="HR1541" s="6"/>
      <c r="HS1541" s="6"/>
      <c r="HT1541" s="6"/>
      <c r="HU1541" s="6"/>
      <c r="HV1541" s="6"/>
      <c r="HW1541" s="6"/>
      <c r="HX1541" s="6"/>
      <c r="HY1541" s="6"/>
      <c r="HZ1541" s="6"/>
      <c r="IA1541" s="6"/>
      <c r="IB1541" s="6"/>
      <c r="IC1541" s="6"/>
      <c r="ID1541" s="6"/>
      <c r="IE1541" s="6"/>
      <c r="IF1541" s="6"/>
      <c r="IG1541" s="6"/>
      <c r="IH1541" s="6"/>
      <c r="II1541" s="6"/>
      <c r="IJ1541" s="6"/>
      <c r="IK1541" s="6"/>
      <c r="IL1541" s="6"/>
      <c r="IM1541" s="6"/>
      <c r="IN1541" s="6"/>
      <c r="IO1541" s="6"/>
      <c r="IP1541" s="6"/>
      <c r="IQ1541" s="6"/>
      <c r="IR1541" s="6"/>
      <c r="IS1541" s="6"/>
      <c r="IT1541" s="6"/>
      <c r="IU1541" s="6"/>
      <c r="IV1541" s="6"/>
      <c r="IW1541" s="6"/>
      <c r="IX1541" s="6"/>
      <c r="IY1541" s="6"/>
      <c r="IZ1541" s="6"/>
    </row>
    <row r="1542" spans="1:260" s="5" customFormat="1" x14ac:dyDescent="0.35">
      <c r="A1542" s="32">
        <v>1538</v>
      </c>
      <c r="B1542" s="33">
        <f>ESTUDIANTES!B1542</f>
        <v>0</v>
      </c>
      <c r="C1542" s="33">
        <f>ESTUDIANTES!C1542</f>
        <v>0</v>
      </c>
      <c r="D1542" s="99">
        <f>ESTUDIANTES!D1542</f>
        <v>0</v>
      </c>
      <c r="E1542" s="99"/>
      <c r="F1542" s="99"/>
      <c r="G1542" s="99"/>
      <c r="H1542" s="34">
        <f>ESTUDIANTES!E1542</f>
        <v>0</v>
      </c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  <c r="GG1542" s="6"/>
      <c r="GH1542" s="6"/>
      <c r="GI1542" s="6"/>
      <c r="GJ1542" s="6"/>
      <c r="GK1542" s="6"/>
      <c r="GL1542" s="6"/>
      <c r="GM1542" s="6"/>
      <c r="GN1542" s="6"/>
      <c r="GO1542" s="6"/>
      <c r="GP1542" s="6"/>
      <c r="GQ1542" s="6"/>
      <c r="GR1542" s="6"/>
      <c r="GS1542" s="6"/>
      <c r="GT1542" s="6"/>
      <c r="GU1542" s="6"/>
      <c r="GV1542" s="6"/>
      <c r="GW1542" s="6"/>
      <c r="GX1542" s="6"/>
      <c r="GY1542" s="6"/>
      <c r="GZ1542" s="6"/>
      <c r="HA1542" s="6"/>
      <c r="HB1542" s="6"/>
      <c r="HC1542" s="6"/>
      <c r="HD1542" s="6"/>
      <c r="HE1542" s="6"/>
      <c r="HF1542" s="6"/>
      <c r="HG1542" s="6"/>
      <c r="HH1542" s="6"/>
      <c r="HI1542" s="6"/>
      <c r="HJ1542" s="6"/>
      <c r="HK1542" s="6"/>
      <c r="HL1542" s="6"/>
      <c r="HM1542" s="6"/>
      <c r="HN1542" s="6"/>
      <c r="HO1542" s="6"/>
      <c r="HP1542" s="6"/>
      <c r="HQ1542" s="6"/>
      <c r="HR1542" s="6"/>
      <c r="HS1542" s="6"/>
      <c r="HT1542" s="6"/>
      <c r="HU1542" s="6"/>
      <c r="HV1542" s="6"/>
      <c r="HW1542" s="6"/>
      <c r="HX1542" s="6"/>
      <c r="HY1542" s="6"/>
      <c r="HZ1542" s="6"/>
      <c r="IA1542" s="6"/>
      <c r="IB1542" s="6"/>
      <c r="IC1542" s="6"/>
      <c r="ID1542" s="6"/>
      <c r="IE1542" s="6"/>
      <c r="IF1542" s="6"/>
      <c r="IG1542" s="6"/>
      <c r="IH1542" s="6"/>
      <c r="II1542" s="6"/>
      <c r="IJ1542" s="6"/>
      <c r="IK1542" s="6"/>
      <c r="IL1542" s="6"/>
      <c r="IM1542" s="6"/>
      <c r="IN1542" s="6"/>
      <c r="IO1542" s="6"/>
      <c r="IP1542" s="6"/>
      <c r="IQ1542" s="6"/>
      <c r="IR1542" s="6"/>
      <c r="IS1542" s="6"/>
      <c r="IT1542" s="6"/>
      <c r="IU1542" s="6"/>
      <c r="IV1542" s="6"/>
      <c r="IW1542" s="6"/>
      <c r="IX1542" s="6"/>
      <c r="IY1542" s="6"/>
      <c r="IZ1542" s="6"/>
    </row>
    <row r="1543" spans="1:260" s="5" customFormat="1" x14ac:dyDescent="0.35">
      <c r="A1543" s="32">
        <v>1539</v>
      </c>
      <c r="B1543" s="33">
        <f>ESTUDIANTES!B1543</f>
        <v>0</v>
      </c>
      <c r="C1543" s="33">
        <f>ESTUDIANTES!C1543</f>
        <v>0</v>
      </c>
      <c r="D1543" s="99">
        <f>ESTUDIANTES!D1543</f>
        <v>0</v>
      </c>
      <c r="E1543" s="99"/>
      <c r="F1543" s="99"/>
      <c r="G1543" s="99"/>
      <c r="H1543" s="34">
        <f>ESTUDIANTES!E1543</f>
        <v>0</v>
      </c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  <c r="GG1543" s="6"/>
      <c r="GH1543" s="6"/>
      <c r="GI1543" s="6"/>
      <c r="GJ1543" s="6"/>
      <c r="GK1543" s="6"/>
      <c r="GL1543" s="6"/>
      <c r="GM1543" s="6"/>
      <c r="GN1543" s="6"/>
      <c r="GO1543" s="6"/>
      <c r="GP1543" s="6"/>
      <c r="GQ1543" s="6"/>
      <c r="GR1543" s="6"/>
      <c r="GS1543" s="6"/>
      <c r="GT1543" s="6"/>
      <c r="GU1543" s="6"/>
      <c r="GV1543" s="6"/>
      <c r="GW1543" s="6"/>
      <c r="GX1543" s="6"/>
      <c r="GY1543" s="6"/>
      <c r="GZ1543" s="6"/>
      <c r="HA1543" s="6"/>
      <c r="HB1543" s="6"/>
      <c r="HC1543" s="6"/>
      <c r="HD1543" s="6"/>
      <c r="HE1543" s="6"/>
      <c r="HF1543" s="6"/>
      <c r="HG1543" s="6"/>
      <c r="HH1543" s="6"/>
      <c r="HI1543" s="6"/>
      <c r="HJ1543" s="6"/>
      <c r="HK1543" s="6"/>
      <c r="HL1543" s="6"/>
      <c r="HM1543" s="6"/>
      <c r="HN1543" s="6"/>
      <c r="HO1543" s="6"/>
      <c r="HP1543" s="6"/>
      <c r="HQ1543" s="6"/>
      <c r="HR1543" s="6"/>
      <c r="HS1543" s="6"/>
      <c r="HT1543" s="6"/>
      <c r="HU1543" s="6"/>
      <c r="HV1543" s="6"/>
      <c r="HW1543" s="6"/>
      <c r="HX1543" s="6"/>
      <c r="HY1543" s="6"/>
      <c r="HZ1543" s="6"/>
      <c r="IA1543" s="6"/>
      <c r="IB1543" s="6"/>
      <c r="IC1543" s="6"/>
      <c r="ID1543" s="6"/>
      <c r="IE1543" s="6"/>
      <c r="IF1543" s="6"/>
      <c r="IG1543" s="6"/>
      <c r="IH1543" s="6"/>
      <c r="II1543" s="6"/>
      <c r="IJ1543" s="6"/>
      <c r="IK1543" s="6"/>
      <c r="IL1543" s="6"/>
      <c r="IM1543" s="6"/>
      <c r="IN1543" s="6"/>
      <c r="IO1543" s="6"/>
      <c r="IP1543" s="6"/>
      <c r="IQ1543" s="6"/>
      <c r="IR1543" s="6"/>
      <c r="IS1543" s="6"/>
      <c r="IT1543" s="6"/>
      <c r="IU1543" s="6"/>
      <c r="IV1543" s="6"/>
      <c r="IW1543" s="6"/>
      <c r="IX1543" s="6"/>
      <c r="IY1543" s="6"/>
      <c r="IZ1543" s="6"/>
    </row>
    <row r="1544" spans="1:260" s="5" customFormat="1" x14ac:dyDescent="0.35">
      <c r="A1544" s="32">
        <v>1540</v>
      </c>
      <c r="B1544" s="33">
        <f>ESTUDIANTES!B1544</f>
        <v>0</v>
      </c>
      <c r="C1544" s="33">
        <f>ESTUDIANTES!C1544</f>
        <v>0</v>
      </c>
      <c r="D1544" s="99">
        <f>ESTUDIANTES!D1544</f>
        <v>0</v>
      </c>
      <c r="E1544" s="99"/>
      <c r="F1544" s="99"/>
      <c r="G1544" s="99"/>
      <c r="H1544" s="34">
        <f>ESTUDIANTES!E1544</f>
        <v>0</v>
      </c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  <c r="GG1544" s="6"/>
      <c r="GH1544" s="6"/>
      <c r="GI1544" s="6"/>
      <c r="GJ1544" s="6"/>
      <c r="GK1544" s="6"/>
      <c r="GL1544" s="6"/>
      <c r="GM1544" s="6"/>
      <c r="GN1544" s="6"/>
      <c r="GO1544" s="6"/>
      <c r="GP1544" s="6"/>
      <c r="GQ1544" s="6"/>
      <c r="GR1544" s="6"/>
      <c r="GS1544" s="6"/>
      <c r="GT1544" s="6"/>
      <c r="GU1544" s="6"/>
      <c r="GV1544" s="6"/>
      <c r="GW1544" s="6"/>
      <c r="GX1544" s="6"/>
      <c r="GY1544" s="6"/>
      <c r="GZ1544" s="6"/>
      <c r="HA1544" s="6"/>
      <c r="HB1544" s="6"/>
      <c r="HC1544" s="6"/>
      <c r="HD1544" s="6"/>
      <c r="HE1544" s="6"/>
      <c r="HF1544" s="6"/>
      <c r="HG1544" s="6"/>
      <c r="HH1544" s="6"/>
      <c r="HI1544" s="6"/>
      <c r="HJ1544" s="6"/>
      <c r="HK1544" s="6"/>
      <c r="HL1544" s="6"/>
      <c r="HM1544" s="6"/>
      <c r="HN1544" s="6"/>
      <c r="HO1544" s="6"/>
      <c r="HP1544" s="6"/>
      <c r="HQ1544" s="6"/>
      <c r="HR1544" s="6"/>
      <c r="HS1544" s="6"/>
      <c r="HT1544" s="6"/>
      <c r="HU1544" s="6"/>
      <c r="HV1544" s="6"/>
      <c r="HW1544" s="6"/>
      <c r="HX1544" s="6"/>
      <c r="HY1544" s="6"/>
      <c r="HZ1544" s="6"/>
      <c r="IA1544" s="6"/>
      <c r="IB1544" s="6"/>
      <c r="IC1544" s="6"/>
      <c r="ID1544" s="6"/>
      <c r="IE1544" s="6"/>
      <c r="IF1544" s="6"/>
      <c r="IG1544" s="6"/>
      <c r="IH1544" s="6"/>
      <c r="II1544" s="6"/>
      <c r="IJ1544" s="6"/>
      <c r="IK1544" s="6"/>
      <c r="IL1544" s="6"/>
      <c r="IM1544" s="6"/>
      <c r="IN1544" s="6"/>
      <c r="IO1544" s="6"/>
      <c r="IP1544" s="6"/>
      <c r="IQ1544" s="6"/>
      <c r="IR1544" s="6"/>
      <c r="IS1544" s="6"/>
      <c r="IT1544" s="6"/>
      <c r="IU1544" s="6"/>
      <c r="IV1544" s="6"/>
      <c r="IW1544" s="6"/>
      <c r="IX1544" s="6"/>
      <c r="IY1544" s="6"/>
      <c r="IZ1544" s="6"/>
    </row>
    <row r="1545" spans="1:260" s="5" customFormat="1" x14ac:dyDescent="0.35">
      <c r="A1545" s="32">
        <v>1541</v>
      </c>
      <c r="B1545" s="33">
        <f>ESTUDIANTES!B1545</f>
        <v>0</v>
      </c>
      <c r="C1545" s="33">
        <f>ESTUDIANTES!C1545</f>
        <v>0</v>
      </c>
      <c r="D1545" s="99">
        <f>ESTUDIANTES!D1545</f>
        <v>0</v>
      </c>
      <c r="E1545" s="99"/>
      <c r="F1545" s="99"/>
      <c r="G1545" s="99"/>
      <c r="H1545" s="34">
        <f>ESTUDIANTES!E1545</f>
        <v>0</v>
      </c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  <c r="GG1545" s="6"/>
      <c r="GH1545" s="6"/>
      <c r="GI1545" s="6"/>
      <c r="GJ1545" s="6"/>
      <c r="GK1545" s="6"/>
      <c r="GL1545" s="6"/>
      <c r="GM1545" s="6"/>
      <c r="GN1545" s="6"/>
      <c r="GO1545" s="6"/>
      <c r="GP1545" s="6"/>
      <c r="GQ1545" s="6"/>
      <c r="GR1545" s="6"/>
      <c r="GS1545" s="6"/>
      <c r="GT1545" s="6"/>
      <c r="GU1545" s="6"/>
      <c r="GV1545" s="6"/>
      <c r="GW1545" s="6"/>
      <c r="GX1545" s="6"/>
      <c r="GY1545" s="6"/>
      <c r="GZ1545" s="6"/>
      <c r="HA1545" s="6"/>
      <c r="HB1545" s="6"/>
      <c r="HC1545" s="6"/>
      <c r="HD1545" s="6"/>
      <c r="HE1545" s="6"/>
      <c r="HF1545" s="6"/>
      <c r="HG1545" s="6"/>
      <c r="HH1545" s="6"/>
      <c r="HI1545" s="6"/>
      <c r="HJ1545" s="6"/>
      <c r="HK1545" s="6"/>
      <c r="HL1545" s="6"/>
      <c r="HM1545" s="6"/>
      <c r="HN1545" s="6"/>
      <c r="HO1545" s="6"/>
      <c r="HP1545" s="6"/>
      <c r="HQ1545" s="6"/>
      <c r="HR1545" s="6"/>
      <c r="HS1545" s="6"/>
      <c r="HT1545" s="6"/>
      <c r="HU1545" s="6"/>
      <c r="HV1545" s="6"/>
      <c r="HW1545" s="6"/>
      <c r="HX1545" s="6"/>
      <c r="HY1545" s="6"/>
      <c r="HZ1545" s="6"/>
      <c r="IA1545" s="6"/>
      <c r="IB1545" s="6"/>
      <c r="IC1545" s="6"/>
      <c r="ID1545" s="6"/>
      <c r="IE1545" s="6"/>
      <c r="IF1545" s="6"/>
      <c r="IG1545" s="6"/>
      <c r="IH1545" s="6"/>
      <c r="II1545" s="6"/>
      <c r="IJ1545" s="6"/>
      <c r="IK1545" s="6"/>
      <c r="IL1545" s="6"/>
      <c r="IM1545" s="6"/>
      <c r="IN1545" s="6"/>
      <c r="IO1545" s="6"/>
      <c r="IP1545" s="6"/>
      <c r="IQ1545" s="6"/>
      <c r="IR1545" s="6"/>
      <c r="IS1545" s="6"/>
      <c r="IT1545" s="6"/>
      <c r="IU1545" s="6"/>
      <c r="IV1545" s="6"/>
      <c r="IW1545" s="6"/>
      <c r="IX1545" s="6"/>
      <c r="IY1545" s="6"/>
      <c r="IZ1545" s="6"/>
    </row>
    <row r="1546" spans="1:260" s="5" customFormat="1" x14ac:dyDescent="0.35">
      <c r="A1546" s="32">
        <v>1542</v>
      </c>
      <c r="B1546" s="33">
        <f>ESTUDIANTES!B1546</f>
        <v>0</v>
      </c>
      <c r="C1546" s="33">
        <f>ESTUDIANTES!C1546</f>
        <v>0</v>
      </c>
      <c r="D1546" s="99">
        <f>ESTUDIANTES!D1546</f>
        <v>0</v>
      </c>
      <c r="E1546" s="99"/>
      <c r="F1546" s="99"/>
      <c r="G1546" s="99"/>
      <c r="H1546" s="34">
        <f>ESTUDIANTES!E1546</f>
        <v>0</v>
      </c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  <c r="GG1546" s="6"/>
      <c r="GH1546" s="6"/>
      <c r="GI1546" s="6"/>
      <c r="GJ1546" s="6"/>
      <c r="GK1546" s="6"/>
      <c r="GL1546" s="6"/>
      <c r="GM1546" s="6"/>
      <c r="GN1546" s="6"/>
      <c r="GO1546" s="6"/>
      <c r="GP1546" s="6"/>
      <c r="GQ1546" s="6"/>
      <c r="GR1546" s="6"/>
      <c r="GS1546" s="6"/>
      <c r="GT1546" s="6"/>
      <c r="GU1546" s="6"/>
      <c r="GV1546" s="6"/>
      <c r="GW1546" s="6"/>
      <c r="GX1546" s="6"/>
      <c r="GY1546" s="6"/>
      <c r="GZ1546" s="6"/>
      <c r="HA1546" s="6"/>
      <c r="HB1546" s="6"/>
      <c r="HC1546" s="6"/>
      <c r="HD1546" s="6"/>
      <c r="HE1546" s="6"/>
      <c r="HF1546" s="6"/>
      <c r="HG1546" s="6"/>
      <c r="HH1546" s="6"/>
      <c r="HI1546" s="6"/>
      <c r="HJ1546" s="6"/>
      <c r="HK1546" s="6"/>
      <c r="HL1546" s="6"/>
      <c r="HM1546" s="6"/>
      <c r="HN1546" s="6"/>
      <c r="HO1546" s="6"/>
      <c r="HP1546" s="6"/>
      <c r="HQ1546" s="6"/>
      <c r="HR1546" s="6"/>
      <c r="HS1546" s="6"/>
      <c r="HT1546" s="6"/>
      <c r="HU1546" s="6"/>
      <c r="HV1546" s="6"/>
      <c r="HW1546" s="6"/>
      <c r="HX1546" s="6"/>
      <c r="HY1546" s="6"/>
      <c r="HZ1546" s="6"/>
      <c r="IA1546" s="6"/>
      <c r="IB1546" s="6"/>
      <c r="IC1546" s="6"/>
      <c r="ID1546" s="6"/>
      <c r="IE1546" s="6"/>
      <c r="IF1546" s="6"/>
      <c r="IG1546" s="6"/>
      <c r="IH1546" s="6"/>
      <c r="II1546" s="6"/>
      <c r="IJ1546" s="6"/>
      <c r="IK1546" s="6"/>
      <c r="IL1546" s="6"/>
      <c r="IM1546" s="6"/>
      <c r="IN1546" s="6"/>
      <c r="IO1546" s="6"/>
      <c r="IP1546" s="6"/>
      <c r="IQ1546" s="6"/>
      <c r="IR1546" s="6"/>
      <c r="IS1546" s="6"/>
      <c r="IT1546" s="6"/>
      <c r="IU1546" s="6"/>
      <c r="IV1546" s="6"/>
      <c r="IW1546" s="6"/>
      <c r="IX1546" s="6"/>
      <c r="IY1546" s="6"/>
      <c r="IZ1546" s="6"/>
    </row>
    <row r="1547" spans="1:260" s="5" customFormat="1" x14ac:dyDescent="0.35">
      <c r="A1547" s="32">
        <v>1543</v>
      </c>
      <c r="B1547" s="33">
        <f>ESTUDIANTES!B1547</f>
        <v>0</v>
      </c>
      <c r="C1547" s="33">
        <f>ESTUDIANTES!C1547</f>
        <v>0</v>
      </c>
      <c r="D1547" s="99">
        <f>ESTUDIANTES!D1547</f>
        <v>0</v>
      </c>
      <c r="E1547" s="99"/>
      <c r="F1547" s="99"/>
      <c r="G1547" s="99"/>
      <c r="H1547" s="34">
        <f>ESTUDIANTES!E1547</f>
        <v>0</v>
      </c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  <c r="GG1547" s="6"/>
      <c r="GH1547" s="6"/>
      <c r="GI1547" s="6"/>
      <c r="GJ1547" s="6"/>
      <c r="GK1547" s="6"/>
      <c r="GL1547" s="6"/>
      <c r="GM1547" s="6"/>
      <c r="GN1547" s="6"/>
      <c r="GO1547" s="6"/>
      <c r="GP1547" s="6"/>
      <c r="GQ1547" s="6"/>
      <c r="GR1547" s="6"/>
      <c r="GS1547" s="6"/>
      <c r="GT1547" s="6"/>
      <c r="GU1547" s="6"/>
      <c r="GV1547" s="6"/>
      <c r="GW1547" s="6"/>
      <c r="GX1547" s="6"/>
      <c r="GY1547" s="6"/>
      <c r="GZ1547" s="6"/>
      <c r="HA1547" s="6"/>
      <c r="HB1547" s="6"/>
      <c r="HC1547" s="6"/>
      <c r="HD1547" s="6"/>
      <c r="HE1547" s="6"/>
      <c r="HF1547" s="6"/>
      <c r="HG1547" s="6"/>
      <c r="HH1547" s="6"/>
      <c r="HI1547" s="6"/>
      <c r="HJ1547" s="6"/>
      <c r="HK1547" s="6"/>
      <c r="HL1547" s="6"/>
      <c r="HM1547" s="6"/>
      <c r="HN1547" s="6"/>
      <c r="HO1547" s="6"/>
      <c r="HP1547" s="6"/>
      <c r="HQ1547" s="6"/>
      <c r="HR1547" s="6"/>
      <c r="HS1547" s="6"/>
      <c r="HT1547" s="6"/>
      <c r="HU1547" s="6"/>
      <c r="HV1547" s="6"/>
      <c r="HW1547" s="6"/>
      <c r="HX1547" s="6"/>
      <c r="HY1547" s="6"/>
      <c r="HZ1547" s="6"/>
      <c r="IA1547" s="6"/>
      <c r="IB1547" s="6"/>
      <c r="IC1547" s="6"/>
      <c r="ID1547" s="6"/>
      <c r="IE1547" s="6"/>
      <c r="IF1547" s="6"/>
      <c r="IG1547" s="6"/>
      <c r="IH1547" s="6"/>
      <c r="II1547" s="6"/>
      <c r="IJ1547" s="6"/>
      <c r="IK1547" s="6"/>
      <c r="IL1547" s="6"/>
      <c r="IM1547" s="6"/>
      <c r="IN1547" s="6"/>
      <c r="IO1547" s="6"/>
      <c r="IP1547" s="6"/>
      <c r="IQ1547" s="6"/>
      <c r="IR1547" s="6"/>
      <c r="IS1547" s="6"/>
      <c r="IT1547" s="6"/>
      <c r="IU1547" s="6"/>
      <c r="IV1547" s="6"/>
      <c r="IW1547" s="6"/>
      <c r="IX1547" s="6"/>
      <c r="IY1547" s="6"/>
      <c r="IZ1547" s="6"/>
    </row>
    <row r="1548" spans="1:260" s="5" customFormat="1" x14ac:dyDescent="0.35">
      <c r="A1548" s="32">
        <v>1544</v>
      </c>
      <c r="B1548" s="33">
        <f>ESTUDIANTES!B1548</f>
        <v>0</v>
      </c>
      <c r="C1548" s="33">
        <f>ESTUDIANTES!C1548</f>
        <v>0</v>
      </c>
      <c r="D1548" s="99">
        <f>ESTUDIANTES!D1548</f>
        <v>0</v>
      </c>
      <c r="E1548" s="99"/>
      <c r="F1548" s="99"/>
      <c r="G1548" s="99"/>
      <c r="H1548" s="34">
        <f>ESTUDIANTES!E1548</f>
        <v>0</v>
      </c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  <c r="GG1548" s="6"/>
      <c r="GH1548" s="6"/>
      <c r="GI1548" s="6"/>
      <c r="GJ1548" s="6"/>
      <c r="GK1548" s="6"/>
      <c r="GL1548" s="6"/>
      <c r="GM1548" s="6"/>
      <c r="GN1548" s="6"/>
      <c r="GO1548" s="6"/>
      <c r="GP1548" s="6"/>
      <c r="GQ1548" s="6"/>
      <c r="GR1548" s="6"/>
      <c r="GS1548" s="6"/>
      <c r="GT1548" s="6"/>
      <c r="GU1548" s="6"/>
      <c r="GV1548" s="6"/>
      <c r="GW1548" s="6"/>
      <c r="GX1548" s="6"/>
      <c r="GY1548" s="6"/>
      <c r="GZ1548" s="6"/>
      <c r="HA1548" s="6"/>
      <c r="HB1548" s="6"/>
      <c r="HC1548" s="6"/>
      <c r="HD1548" s="6"/>
      <c r="HE1548" s="6"/>
      <c r="HF1548" s="6"/>
      <c r="HG1548" s="6"/>
      <c r="HH1548" s="6"/>
      <c r="HI1548" s="6"/>
      <c r="HJ1548" s="6"/>
      <c r="HK1548" s="6"/>
      <c r="HL1548" s="6"/>
      <c r="HM1548" s="6"/>
      <c r="HN1548" s="6"/>
      <c r="HO1548" s="6"/>
      <c r="HP1548" s="6"/>
      <c r="HQ1548" s="6"/>
      <c r="HR1548" s="6"/>
      <c r="HS1548" s="6"/>
      <c r="HT1548" s="6"/>
      <c r="HU1548" s="6"/>
      <c r="HV1548" s="6"/>
      <c r="HW1548" s="6"/>
      <c r="HX1548" s="6"/>
      <c r="HY1548" s="6"/>
      <c r="HZ1548" s="6"/>
      <c r="IA1548" s="6"/>
      <c r="IB1548" s="6"/>
      <c r="IC1548" s="6"/>
      <c r="ID1548" s="6"/>
      <c r="IE1548" s="6"/>
      <c r="IF1548" s="6"/>
      <c r="IG1548" s="6"/>
      <c r="IH1548" s="6"/>
      <c r="II1548" s="6"/>
      <c r="IJ1548" s="6"/>
      <c r="IK1548" s="6"/>
      <c r="IL1548" s="6"/>
      <c r="IM1548" s="6"/>
      <c r="IN1548" s="6"/>
      <c r="IO1548" s="6"/>
      <c r="IP1548" s="6"/>
      <c r="IQ1548" s="6"/>
      <c r="IR1548" s="6"/>
      <c r="IS1548" s="6"/>
      <c r="IT1548" s="6"/>
      <c r="IU1548" s="6"/>
      <c r="IV1548" s="6"/>
      <c r="IW1548" s="6"/>
      <c r="IX1548" s="6"/>
      <c r="IY1548" s="6"/>
      <c r="IZ1548" s="6"/>
    </row>
    <row r="1549" spans="1:260" s="5" customFormat="1" x14ac:dyDescent="0.35">
      <c r="A1549" s="32">
        <v>1545</v>
      </c>
      <c r="B1549" s="33">
        <f>ESTUDIANTES!B1549</f>
        <v>0</v>
      </c>
      <c r="C1549" s="33">
        <f>ESTUDIANTES!C1549</f>
        <v>0</v>
      </c>
      <c r="D1549" s="99">
        <f>ESTUDIANTES!D1549</f>
        <v>0</v>
      </c>
      <c r="E1549" s="99"/>
      <c r="F1549" s="99"/>
      <c r="G1549" s="99"/>
      <c r="H1549" s="34">
        <f>ESTUDIANTES!E1549</f>
        <v>0</v>
      </c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  <c r="GG1549" s="6"/>
      <c r="GH1549" s="6"/>
      <c r="GI1549" s="6"/>
      <c r="GJ1549" s="6"/>
      <c r="GK1549" s="6"/>
      <c r="GL1549" s="6"/>
      <c r="GM1549" s="6"/>
      <c r="GN1549" s="6"/>
      <c r="GO1549" s="6"/>
      <c r="GP1549" s="6"/>
      <c r="GQ1549" s="6"/>
      <c r="GR1549" s="6"/>
      <c r="GS1549" s="6"/>
      <c r="GT1549" s="6"/>
      <c r="GU1549" s="6"/>
      <c r="GV1549" s="6"/>
      <c r="GW1549" s="6"/>
      <c r="GX1549" s="6"/>
      <c r="GY1549" s="6"/>
      <c r="GZ1549" s="6"/>
      <c r="HA1549" s="6"/>
      <c r="HB1549" s="6"/>
      <c r="HC1549" s="6"/>
      <c r="HD1549" s="6"/>
      <c r="HE1549" s="6"/>
      <c r="HF1549" s="6"/>
      <c r="HG1549" s="6"/>
      <c r="HH1549" s="6"/>
      <c r="HI1549" s="6"/>
      <c r="HJ1549" s="6"/>
      <c r="HK1549" s="6"/>
      <c r="HL1549" s="6"/>
      <c r="HM1549" s="6"/>
      <c r="HN1549" s="6"/>
      <c r="HO1549" s="6"/>
      <c r="HP1549" s="6"/>
      <c r="HQ1549" s="6"/>
      <c r="HR1549" s="6"/>
      <c r="HS1549" s="6"/>
      <c r="HT1549" s="6"/>
      <c r="HU1549" s="6"/>
      <c r="HV1549" s="6"/>
      <c r="HW1549" s="6"/>
      <c r="HX1549" s="6"/>
      <c r="HY1549" s="6"/>
      <c r="HZ1549" s="6"/>
      <c r="IA1549" s="6"/>
      <c r="IB1549" s="6"/>
      <c r="IC1549" s="6"/>
      <c r="ID1549" s="6"/>
      <c r="IE1549" s="6"/>
      <c r="IF1549" s="6"/>
      <c r="IG1549" s="6"/>
      <c r="IH1549" s="6"/>
      <c r="II1549" s="6"/>
      <c r="IJ1549" s="6"/>
      <c r="IK1549" s="6"/>
      <c r="IL1549" s="6"/>
      <c r="IM1549" s="6"/>
      <c r="IN1549" s="6"/>
      <c r="IO1549" s="6"/>
      <c r="IP1549" s="6"/>
      <c r="IQ1549" s="6"/>
      <c r="IR1549" s="6"/>
      <c r="IS1549" s="6"/>
      <c r="IT1549" s="6"/>
      <c r="IU1549" s="6"/>
      <c r="IV1549" s="6"/>
      <c r="IW1549" s="6"/>
      <c r="IX1549" s="6"/>
      <c r="IY1549" s="6"/>
      <c r="IZ1549" s="6"/>
    </row>
    <row r="1550" spans="1:260" s="5" customFormat="1" x14ac:dyDescent="0.35">
      <c r="A1550" s="32">
        <v>1546</v>
      </c>
      <c r="B1550" s="33">
        <f>ESTUDIANTES!B1550</f>
        <v>0</v>
      </c>
      <c r="C1550" s="33">
        <f>ESTUDIANTES!C1550</f>
        <v>0</v>
      </c>
      <c r="D1550" s="99">
        <f>ESTUDIANTES!D1550</f>
        <v>0</v>
      </c>
      <c r="E1550" s="99"/>
      <c r="F1550" s="99"/>
      <c r="G1550" s="99"/>
      <c r="H1550" s="34">
        <f>ESTUDIANTES!E1550</f>
        <v>0</v>
      </c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  <c r="GG1550" s="6"/>
      <c r="GH1550" s="6"/>
      <c r="GI1550" s="6"/>
      <c r="GJ1550" s="6"/>
      <c r="GK1550" s="6"/>
      <c r="GL1550" s="6"/>
      <c r="GM1550" s="6"/>
      <c r="GN1550" s="6"/>
      <c r="GO1550" s="6"/>
      <c r="GP1550" s="6"/>
      <c r="GQ1550" s="6"/>
      <c r="GR1550" s="6"/>
      <c r="GS1550" s="6"/>
      <c r="GT1550" s="6"/>
      <c r="GU1550" s="6"/>
      <c r="GV1550" s="6"/>
      <c r="GW1550" s="6"/>
      <c r="GX1550" s="6"/>
      <c r="GY1550" s="6"/>
      <c r="GZ1550" s="6"/>
      <c r="HA1550" s="6"/>
      <c r="HB1550" s="6"/>
      <c r="HC1550" s="6"/>
      <c r="HD1550" s="6"/>
      <c r="HE1550" s="6"/>
      <c r="HF1550" s="6"/>
      <c r="HG1550" s="6"/>
      <c r="HH1550" s="6"/>
      <c r="HI1550" s="6"/>
      <c r="HJ1550" s="6"/>
      <c r="HK1550" s="6"/>
      <c r="HL1550" s="6"/>
      <c r="HM1550" s="6"/>
      <c r="HN1550" s="6"/>
      <c r="HO1550" s="6"/>
      <c r="HP1550" s="6"/>
      <c r="HQ1550" s="6"/>
      <c r="HR1550" s="6"/>
      <c r="HS1550" s="6"/>
      <c r="HT1550" s="6"/>
      <c r="HU1550" s="6"/>
      <c r="HV1550" s="6"/>
      <c r="HW1550" s="6"/>
      <c r="HX1550" s="6"/>
      <c r="HY1550" s="6"/>
      <c r="HZ1550" s="6"/>
      <c r="IA1550" s="6"/>
      <c r="IB1550" s="6"/>
      <c r="IC1550" s="6"/>
      <c r="ID1550" s="6"/>
      <c r="IE1550" s="6"/>
      <c r="IF1550" s="6"/>
      <c r="IG1550" s="6"/>
      <c r="IH1550" s="6"/>
      <c r="II1550" s="6"/>
      <c r="IJ1550" s="6"/>
      <c r="IK1550" s="6"/>
      <c r="IL1550" s="6"/>
      <c r="IM1550" s="6"/>
      <c r="IN1550" s="6"/>
      <c r="IO1550" s="6"/>
      <c r="IP1550" s="6"/>
      <c r="IQ1550" s="6"/>
      <c r="IR1550" s="6"/>
      <c r="IS1550" s="6"/>
      <c r="IT1550" s="6"/>
      <c r="IU1550" s="6"/>
      <c r="IV1550" s="6"/>
      <c r="IW1550" s="6"/>
      <c r="IX1550" s="6"/>
      <c r="IY1550" s="6"/>
      <c r="IZ1550" s="6"/>
    </row>
    <row r="1551" spans="1:260" s="5" customFormat="1" x14ac:dyDescent="0.35">
      <c r="A1551" s="32">
        <v>1547</v>
      </c>
      <c r="B1551" s="33">
        <f>ESTUDIANTES!B1551</f>
        <v>0</v>
      </c>
      <c r="C1551" s="33">
        <f>ESTUDIANTES!C1551</f>
        <v>0</v>
      </c>
      <c r="D1551" s="99">
        <f>ESTUDIANTES!D1551</f>
        <v>0</v>
      </c>
      <c r="E1551" s="99"/>
      <c r="F1551" s="99"/>
      <c r="G1551" s="99"/>
      <c r="H1551" s="34">
        <f>ESTUDIANTES!E1551</f>
        <v>0</v>
      </c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  <c r="GG1551" s="6"/>
      <c r="GH1551" s="6"/>
      <c r="GI1551" s="6"/>
      <c r="GJ1551" s="6"/>
      <c r="GK1551" s="6"/>
      <c r="GL1551" s="6"/>
      <c r="GM1551" s="6"/>
      <c r="GN1551" s="6"/>
      <c r="GO1551" s="6"/>
      <c r="GP1551" s="6"/>
      <c r="GQ1551" s="6"/>
      <c r="GR1551" s="6"/>
      <c r="GS1551" s="6"/>
      <c r="GT1551" s="6"/>
      <c r="GU1551" s="6"/>
      <c r="GV1551" s="6"/>
      <c r="GW1551" s="6"/>
      <c r="GX1551" s="6"/>
      <c r="GY1551" s="6"/>
      <c r="GZ1551" s="6"/>
      <c r="HA1551" s="6"/>
      <c r="HB1551" s="6"/>
      <c r="HC1551" s="6"/>
      <c r="HD1551" s="6"/>
      <c r="HE1551" s="6"/>
      <c r="HF1551" s="6"/>
      <c r="HG1551" s="6"/>
      <c r="HH1551" s="6"/>
      <c r="HI1551" s="6"/>
      <c r="HJ1551" s="6"/>
      <c r="HK1551" s="6"/>
      <c r="HL1551" s="6"/>
      <c r="HM1551" s="6"/>
      <c r="HN1551" s="6"/>
      <c r="HO1551" s="6"/>
      <c r="HP1551" s="6"/>
      <c r="HQ1551" s="6"/>
      <c r="HR1551" s="6"/>
      <c r="HS1551" s="6"/>
      <c r="HT1551" s="6"/>
      <c r="HU1551" s="6"/>
      <c r="HV1551" s="6"/>
      <c r="HW1551" s="6"/>
      <c r="HX1551" s="6"/>
      <c r="HY1551" s="6"/>
      <c r="HZ1551" s="6"/>
      <c r="IA1551" s="6"/>
      <c r="IB1551" s="6"/>
      <c r="IC1551" s="6"/>
      <c r="ID1551" s="6"/>
      <c r="IE1551" s="6"/>
      <c r="IF1551" s="6"/>
      <c r="IG1551" s="6"/>
      <c r="IH1551" s="6"/>
      <c r="II1551" s="6"/>
      <c r="IJ1551" s="6"/>
      <c r="IK1551" s="6"/>
      <c r="IL1551" s="6"/>
      <c r="IM1551" s="6"/>
      <c r="IN1551" s="6"/>
      <c r="IO1551" s="6"/>
      <c r="IP1551" s="6"/>
      <c r="IQ1551" s="6"/>
      <c r="IR1551" s="6"/>
      <c r="IS1551" s="6"/>
      <c r="IT1551" s="6"/>
      <c r="IU1551" s="6"/>
      <c r="IV1551" s="6"/>
      <c r="IW1551" s="6"/>
      <c r="IX1551" s="6"/>
      <c r="IY1551" s="6"/>
      <c r="IZ1551" s="6"/>
    </row>
    <row r="1552" spans="1:260" s="5" customFormat="1" x14ac:dyDescent="0.35">
      <c r="A1552" s="32">
        <v>1548</v>
      </c>
      <c r="B1552" s="33">
        <f>ESTUDIANTES!B1552</f>
        <v>0</v>
      </c>
      <c r="C1552" s="33">
        <f>ESTUDIANTES!C1552</f>
        <v>0</v>
      </c>
      <c r="D1552" s="99">
        <f>ESTUDIANTES!D1552</f>
        <v>0</v>
      </c>
      <c r="E1552" s="99"/>
      <c r="F1552" s="99"/>
      <c r="G1552" s="99"/>
      <c r="H1552" s="34">
        <f>ESTUDIANTES!E1552</f>
        <v>0</v>
      </c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  <c r="GG1552" s="6"/>
      <c r="GH1552" s="6"/>
      <c r="GI1552" s="6"/>
      <c r="GJ1552" s="6"/>
      <c r="GK1552" s="6"/>
      <c r="GL1552" s="6"/>
      <c r="GM1552" s="6"/>
      <c r="GN1552" s="6"/>
      <c r="GO1552" s="6"/>
      <c r="GP1552" s="6"/>
      <c r="GQ1552" s="6"/>
      <c r="GR1552" s="6"/>
      <c r="GS1552" s="6"/>
      <c r="GT1552" s="6"/>
      <c r="GU1552" s="6"/>
      <c r="GV1552" s="6"/>
      <c r="GW1552" s="6"/>
      <c r="GX1552" s="6"/>
      <c r="GY1552" s="6"/>
      <c r="GZ1552" s="6"/>
      <c r="HA1552" s="6"/>
      <c r="HB1552" s="6"/>
      <c r="HC1552" s="6"/>
      <c r="HD1552" s="6"/>
      <c r="HE1552" s="6"/>
      <c r="HF1552" s="6"/>
      <c r="HG1552" s="6"/>
      <c r="HH1552" s="6"/>
      <c r="HI1552" s="6"/>
      <c r="HJ1552" s="6"/>
      <c r="HK1552" s="6"/>
      <c r="HL1552" s="6"/>
      <c r="HM1552" s="6"/>
      <c r="HN1552" s="6"/>
      <c r="HO1552" s="6"/>
      <c r="HP1552" s="6"/>
      <c r="HQ1552" s="6"/>
      <c r="HR1552" s="6"/>
      <c r="HS1552" s="6"/>
      <c r="HT1552" s="6"/>
      <c r="HU1552" s="6"/>
      <c r="HV1552" s="6"/>
      <c r="HW1552" s="6"/>
      <c r="HX1552" s="6"/>
      <c r="HY1552" s="6"/>
      <c r="HZ1552" s="6"/>
      <c r="IA1552" s="6"/>
      <c r="IB1552" s="6"/>
      <c r="IC1552" s="6"/>
      <c r="ID1552" s="6"/>
      <c r="IE1552" s="6"/>
      <c r="IF1552" s="6"/>
      <c r="IG1552" s="6"/>
      <c r="IH1552" s="6"/>
      <c r="II1552" s="6"/>
      <c r="IJ1552" s="6"/>
      <c r="IK1552" s="6"/>
      <c r="IL1552" s="6"/>
      <c r="IM1552" s="6"/>
      <c r="IN1552" s="6"/>
      <c r="IO1552" s="6"/>
      <c r="IP1552" s="6"/>
      <c r="IQ1552" s="6"/>
      <c r="IR1552" s="6"/>
      <c r="IS1552" s="6"/>
      <c r="IT1552" s="6"/>
      <c r="IU1552" s="6"/>
      <c r="IV1552" s="6"/>
      <c r="IW1552" s="6"/>
      <c r="IX1552" s="6"/>
      <c r="IY1552" s="6"/>
      <c r="IZ1552" s="6"/>
    </row>
    <row r="1553" spans="1:260" s="5" customFormat="1" x14ac:dyDescent="0.35">
      <c r="A1553" s="32">
        <v>1549</v>
      </c>
      <c r="B1553" s="33">
        <f>ESTUDIANTES!B1553</f>
        <v>0</v>
      </c>
      <c r="C1553" s="33">
        <f>ESTUDIANTES!C1553</f>
        <v>0</v>
      </c>
      <c r="D1553" s="99">
        <f>ESTUDIANTES!D1553</f>
        <v>0</v>
      </c>
      <c r="E1553" s="99"/>
      <c r="F1553" s="99"/>
      <c r="G1553" s="99"/>
      <c r="H1553" s="34">
        <f>ESTUDIANTES!E1553</f>
        <v>0</v>
      </c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  <c r="GG1553" s="6"/>
      <c r="GH1553" s="6"/>
      <c r="GI1553" s="6"/>
      <c r="GJ1553" s="6"/>
      <c r="GK1553" s="6"/>
      <c r="GL1553" s="6"/>
      <c r="GM1553" s="6"/>
      <c r="GN1553" s="6"/>
      <c r="GO1553" s="6"/>
      <c r="GP1553" s="6"/>
      <c r="GQ1553" s="6"/>
      <c r="GR1553" s="6"/>
      <c r="GS1553" s="6"/>
      <c r="GT1553" s="6"/>
      <c r="GU1553" s="6"/>
      <c r="GV1553" s="6"/>
      <c r="GW1553" s="6"/>
      <c r="GX1553" s="6"/>
      <c r="GY1553" s="6"/>
      <c r="GZ1553" s="6"/>
      <c r="HA1553" s="6"/>
      <c r="HB1553" s="6"/>
      <c r="HC1553" s="6"/>
      <c r="HD1553" s="6"/>
      <c r="HE1553" s="6"/>
      <c r="HF1553" s="6"/>
      <c r="HG1553" s="6"/>
      <c r="HH1553" s="6"/>
      <c r="HI1553" s="6"/>
      <c r="HJ1553" s="6"/>
      <c r="HK1553" s="6"/>
      <c r="HL1553" s="6"/>
      <c r="HM1553" s="6"/>
      <c r="HN1553" s="6"/>
      <c r="HO1553" s="6"/>
      <c r="HP1553" s="6"/>
      <c r="HQ1553" s="6"/>
      <c r="HR1553" s="6"/>
      <c r="HS1553" s="6"/>
      <c r="HT1553" s="6"/>
      <c r="HU1553" s="6"/>
      <c r="HV1553" s="6"/>
      <c r="HW1553" s="6"/>
      <c r="HX1553" s="6"/>
      <c r="HY1553" s="6"/>
      <c r="HZ1553" s="6"/>
      <c r="IA1553" s="6"/>
      <c r="IB1553" s="6"/>
      <c r="IC1553" s="6"/>
      <c r="ID1553" s="6"/>
      <c r="IE1553" s="6"/>
      <c r="IF1553" s="6"/>
      <c r="IG1553" s="6"/>
      <c r="IH1553" s="6"/>
      <c r="II1553" s="6"/>
      <c r="IJ1553" s="6"/>
      <c r="IK1553" s="6"/>
      <c r="IL1553" s="6"/>
      <c r="IM1553" s="6"/>
      <c r="IN1553" s="6"/>
      <c r="IO1553" s="6"/>
      <c r="IP1553" s="6"/>
      <c r="IQ1553" s="6"/>
      <c r="IR1553" s="6"/>
      <c r="IS1553" s="6"/>
      <c r="IT1553" s="6"/>
      <c r="IU1553" s="6"/>
      <c r="IV1553" s="6"/>
      <c r="IW1553" s="6"/>
      <c r="IX1553" s="6"/>
      <c r="IY1553" s="6"/>
      <c r="IZ1553" s="6"/>
    </row>
    <row r="1554" spans="1:260" s="5" customFormat="1" x14ac:dyDescent="0.35">
      <c r="A1554" s="32">
        <v>1550</v>
      </c>
      <c r="B1554" s="33">
        <f>ESTUDIANTES!B1554</f>
        <v>0</v>
      </c>
      <c r="C1554" s="33">
        <f>ESTUDIANTES!C1554</f>
        <v>0</v>
      </c>
      <c r="D1554" s="99">
        <f>ESTUDIANTES!D1554</f>
        <v>0</v>
      </c>
      <c r="E1554" s="99"/>
      <c r="F1554" s="99"/>
      <c r="G1554" s="99"/>
      <c r="H1554" s="34">
        <f>ESTUDIANTES!E1554</f>
        <v>0</v>
      </c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  <c r="GG1554" s="6"/>
      <c r="GH1554" s="6"/>
      <c r="GI1554" s="6"/>
      <c r="GJ1554" s="6"/>
      <c r="GK1554" s="6"/>
      <c r="GL1554" s="6"/>
      <c r="GM1554" s="6"/>
      <c r="GN1554" s="6"/>
      <c r="GO1554" s="6"/>
      <c r="GP1554" s="6"/>
      <c r="GQ1554" s="6"/>
      <c r="GR1554" s="6"/>
      <c r="GS1554" s="6"/>
      <c r="GT1554" s="6"/>
      <c r="GU1554" s="6"/>
      <c r="GV1554" s="6"/>
      <c r="GW1554" s="6"/>
      <c r="GX1554" s="6"/>
      <c r="GY1554" s="6"/>
      <c r="GZ1554" s="6"/>
      <c r="HA1554" s="6"/>
      <c r="HB1554" s="6"/>
      <c r="HC1554" s="6"/>
      <c r="HD1554" s="6"/>
      <c r="HE1554" s="6"/>
      <c r="HF1554" s="6"/>
      <c r="HG1554" s="6"/>
      <c r="HH1554" s="6"/>
      <c r="HI1554" s="6"/>
      <c r="HJ1554" s="6"/>
      <c r="HK1554" s="6"/>
      <c r="HL1554" s="6"/>
      <c r="HM1554" s="6"/>
      <c r="HN1554" s="6"/>
      <c r="HO1554" s="6"/>
      <c r="HP1554" s="6"/>
      <c r="HQ1554" s="6"/>
      <c r="HR1554" s="6"/>
      <c r="HS1554" s="6"/>
      <c r="HT1554" s="6"/>
      <c r="HU1554" s="6"/>
      <c r="HV1554" s="6"/>
      <c r="HW1554" s="6"/>
      <c r="HX1554" s="6"/>
      <c r="HY1554" s="6"/>
      <c r="HZ1554" s="6"/>
      <c r="IA1554" s="6"/>
      <c r="IB1554" s="6"/>
      <c r="IC1554" s="6"/>
      <c r="ID1554" s="6"/>
      <c r="IE1554" s="6"/>
      <c r="IF1554" s="6"/>
      <c r="IG1554" s="6"/>
      <c r="IH1554" s="6"/>
      <c r="II1554" s="6"/>
      <c r="IJ1554" s="6"/>
      <c r="IK1554" s="6"/>
      <c r="IL1554" s="6"/>
      <c r="IM1554" s="6"/>
      <c r="IN1554" s="6"/>
      <c r="IO1554" s="6"/>
      <c r="IP1554" s="6"/>
      <c r="IQ1554" s="6"/>
      <c r="IR1554" s="6"/>
      <c r="IS1554" s="6"/>
      <c r="IT1554" s="6"/>
      <c r="IU1554" s="6"/>
      <c r="IV1554" s="6"/>
      <c r="IW1554" s="6"/>
      <c r="IX1554" s="6"/>
      <c r="IY1554" s="6"/>
      <c r="IZ1554" s="6"/>
    </row>
    <row r="1555" spans="1:260" s="5" customFormat="1" x14ac:dyDescent="0.35">
      <c r="A1555" s="32">
        <v>1551</v>
      </c>
      <c r="B1555" s="33">
        <f>ESTUDIANTES!B1555</f>
        <v>0</v>
      </c>
      <c r="C1555" s="33">
        <f>ESTUDIANTES!C1555</f>
        <v>0</v>
      </c>
      <c r="D1555" s="99">
        <f>ESTUDIANTES!D1555</f>
        <v>0</v>
      </c>
      <c r="E1555" s="99"/>
      <c r="F1555" s="99"/>
      <c r="G1555" s="99"/>
      <c r="H1555" s="34">
        <f>ESTUDIANTES!E1555</f>
        <v>0</v>
      </c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  <c r="GG1555" s="6"/>
      <c r="GH1555" s="6"/>
      <c r="GI1555" s="6"/>
      <c r="GJ1555" s="6"/>
      <c r="GK1555" s="6"/>
      <c r="GL1555" s="6"/>
      <c r="GM1555" s="6"/>
      <c r="GN1555" s="6"/>
      <c r="GO1555" s="6"/>
      <c r="GP1555" s="6"/>
      <c r="GQ1555" s="6"/>
      <c r="GR1555" s="6"/>
      <c r="GS1555" s="6"/>
      <c r="GT1555" s="6"/>
      <c r="GU1555" s="6"/>
      <c r="GV1555" s="6"/>
      <c r="GW1555" s="6"/>
      <c r="GX1555" s="6"/>
      <c r="GY1555" s="6"/>
      <c r="GZ1555" s="6"/>
      <c r="HA1555" s="6"/>
      <c r="HB1555" s="6"/>
      <c r="HC1555" s="6"/>
      <c r="HD1555" s="6"/>
      <c r="HE1555" s="6"/>
      <c r="HF1555" s="6"/>
      <c r="HG1555" s="6"/>
      <c r="HH1555" s="6"/>
      <c r="HI1555" s="6"/>
      <c r="HJ1555" s="6"/>
      <c r="HK1555" s="6"/>
      <c r="HL1555" s="6"/>
      <c r="HM1555" s="6"/>
      <c r="HN1555" s="6"/>
      <c r="HO1555" s="6"/>
      <c r="HP1555" s="6"/>
      <c r="HQ1555" s="6"/>
      <c r="HR1555" s="6"/>
      <c r="HS1555" s="6"/>
      <c r="HT1555" s="6"/>
      <c r="HU1555" s="6"/>
      <c r="HV1555" s="6"/>
      <c r="HW1555" s="6"/>
      <c r="HX1555" s="6"/>
      <c r="HY1555" s="6"/>
      <c r="HZ1555" s="6"/>
      <c r="IA1555" s="6"/>
      <c r="IB1555" s="6"/>
      <c r="IC1555" s="6"/>
      <c r="ID1555" s="6"/>
      <c r="IE1555" s="6"/>
      <c r="IF1555" s="6"/>
      <c r="IG1555" s="6"/>
      <c r="IH1555" s="6"/>
      <c r="II1555" s="6"/>
      <c r="IJ1555" s="6"/>
      <c r="IK1555" s="6"/>
      <c r="IL1555" s="6"/>
      <c r="IM1555" s="6"/>
      <c r="IN1555" s="6"/>
      <c r="IO1555" s="6"/>
      <c r="IP1555" s="6"/>
      <c r="IQ1555" s="6"/>
      <c r="IR1555" s="6"/>
      <c r="IS1555" s="6"/>
      <c r="IT1555" s="6"/>
      <c r="IU1555" s="6"/>
      <c r="IV1555" s="6"/>
      <c r="IW1555" s="6"/>
      <c r="IX1555" s="6"/>
      <c r="IY1555" s="6"/>
      <c r="IZ1555" s="6"/>
    </row>
    <row r="1556" spans="1:260" s="5" customFormat="1" x14ac:dyDescent="0.35">
      <c r="A1556" s="32">
        <v>1552</v>
      </c>
      <c r="B1556" s="33">
        <f>ESTUDIANTES!B1556</f>
        <v>0</v>
      </c>
      <c r="C1556" s="33">
        <f>ESTUDIANTES!C1556</f>
        <v>0</v>
      </c>
      <c r="D1556" s="99">
        <f>ESTUDIANTES!D1556</f>
        <v>0</v>
      </c>
      <c r="E1556" s="99"/>
      <c r="F1556" s="99"/>
      <c r="G1556" s="99"/>
      <c r="H1556" s="34">
        <f>ESTUDIANTES!E1556</f>
        <v>0</v>
      </c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  <c r="GG1556" s="6"/>
      <c r="GH1556" s="6"/>
      <c r="GI1556" s="6"/>
      <c r="GJ1556" s="6"/>
      <c r="GK1556" s="6"/>
      <c r="GL1556" s="6"/>
      <c r="GM1556" s="6"/>
      <c r="GN1556" s="6"/>
      <c r="GO1556" s="6"/>
      <c r="GP1556" s="6"/>
      <c r="GQ1556" s="6"/>
      <c r="GR1556" s="6"/>
      <c r="GS1556" s="6"/>
      <c r="GT1556" s="6"/>
      <c r="GU1556" s="6"/>
      <c r="GV1556" s="6"/>
      <c r="GW1556" s="6"/>
      <c r="GX1556" s="6"/>
      <c r="GY1556" s="6"/>
      <c r="GZ1556" s="6"/>
      <c r="HA1556" s="6"/>
      <c r="HB1556" s="6"/>
      <c r="HC1556" s="6"/>
      <c r="HD1556" s="6"/>
      <c r="HE1556" s="6"/>
      <c r="HF1556" s="6"/>
      <c r="HG1556" s="6"/>
      <c r="HH1556" s="6"/>
      <c r="HI1556" s="6"/>
      <c r="HJ1556" s="6"/>
      <c r="HK1556" s="6"/>
      <c r="HL1556" s="6"/>
      <c r="HM1556" s="6"/>
      <c r="HN1556" s="6"/>
      <c r="HO1556" s="6"/>
      <c r="HP1556" s="6"/>
      <c r="HQ1556" s="6"/>
      <c r="HR1556" s="6"/>
      <c r="HS1556" s="6"/>
      <c r="HT1556" s="6"/>
      <c r="HU1556" s="6"/>
      <c r="HV1556" s="6"/>
      <c r="HW1556" s="6"/>
      <c r="HX1556" s="6"/>
      <c r="HY1556" s="6"/>
      <c r="HZ1556" s="6"/>
      <c r="IA1556" s="6"/>
      <c r="IB1556" s="6"/>
      <c r="IC1556" s="6"/>
      <c r="ID1556" s="6"/>
      <c r="IE1556" s="6"/>
      <c r="IF1556" s="6"/>
      <c r="IG1556" s="6"/>
      <c r="IH1556" s="6"/>
      <c r="II1556" s="6"/>
      <c r="IJ1556" s="6"/>
      <c r="IK1556" s="6"/>
      <c r="IL1556" s="6"/>
      <c r="IM1556" s="6"/>
      <c r="IN1556" s="6"/>
      <c r="IO1556" s="6"/>
      <c r="IP1556" s="6"/>
      <c r="IQ1556" s="6"/>
      <c r="IR1556" s="6"/>
      <c r="IS1556" s="6"/>
      <c r="IT1556" s="6"/>
      <c r="IU1556" s="6"/>
      <c r="IV1556" s="6"/>
      <c r="IW1556" s="6"/>
      <c r="IX1556" s="6"/>
      <c r="IY1556" s="6"/>
      <c r="IZ1556" s="6"/>
    </row>
    <row r="1557" spans="1:260" s="5" customFormat="1" x14ac:dyDescent="0.35">
      <c r="A1557" s="32">
        <v>1553</v>
      </c>
      <c r="B1557" s="33">
        <f>ESTUDIANTES!B1557</f>
        <v>0</v>
      </c>
      <c r="C1557" s="33">
        <f>ESTUDIANTES!C1557</f>
        <v>0</v>
      </c>
      <c r="D1557" s="99">
        <f>ESTUDIANTES!D1557</f>
        <v>0</v>
      </c>
      <c r="E1557" s="99"/>
      <c r="F1557" s="99"/>
      <c r="G1557" s="99"/>
      <c r="H1557" s="34">
        <f>ESTUDIANTES!E1557</f>
        <v>0</v>
      </c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  <c r="GG1557" s="6"/>
      <c r="GH1557" s="6"/>
      <c r="GI1557" s="6"/>
      <c r="GJ1557" s="6"/>
      <c r="GK1557" s="6"/>
      <c r="GL1557" s="6"/>
      <c r="GM1557" s="6"/>
      <c r="GN1557" s="6"/>
      <c r="GO1557" s="6"/>
      <c r="GP1557" s="6"/>
      <c r="GQ1557" s="6"/>
      <c r="GR1557" s="6"/>
      <c r="GS1557" s="6"/>
      <c r="GT1557" s="6"/>
      <c r="GU1557" s="6"/>
      <c r="GV1557" s="6"/>
      <c r="GW1557" s="6"/>
      <c r="GX1557" s="6"/>
      <c r="GY1557" s="6"/>
      <c r="GZ1557" s="6"/>
      <c r="HA1557" s="6"/>
      <c r="HB1557" s="6"/>
      <c r="HC1557" s="6"/>
      <c r="HD1557" s="6"/>
      <c r="HE1557" s="6"/>
      <c r="HF1557" s="6"/>
      <c r="HG1557" s="6"/>
      <c r="HH1557" s="6"/>
      <c r="HI1557" s="6"/>
      <c r="HJ1557" s="6"/>
      <c r="HK1557" s="6"/>
      <c r="HL1557" s="6"/>
      <c r="HM1557" s="6"/>
      <c r="HN1557" s="6"/>
      <c r="HO1557" s="6"/>
      <c r="HP1557" s="6"/>
      <c r="HQ1557" s="6"/>
      <c r="HR1557" s="6"/>
      <c r="HS1557" s="6"/>
      <c r="HT1557" s="6"/>
      <c r="HU1557" s="6"/>
      <c r="HV1557" s="6"/>
      <c r="HW1557" s="6"/>
      <c r="HX1557" s="6"/>
      <c r="HY1557" s="6"/>
      <c r="HZ1557" s="6"/>
      <c r="IA1557" s="6"/>
      <c r="IB1557" s="6"/>
      <c r="IC1557" s="6"/>
      <c r="ID1557" s="6"/>
      <c r="IE1557" s="6"/>
      <c r="IF1557" s="6"/>
      <c r="IG1557" s="6"/>
      <c r="IH1557" s="6"/>
      <c r="II1557" s="6"/>
      <c r="IJ1557" s="6"/>
      <c r="IK1557" s="6"/>
      <c r="IL1557" s="6"/>
      <c r="IM1557" s="6"/>
      <c r="IN1557" s="6"/>
      <c r="IO1557" s="6"/>
      <c r="IP1557" s="6"/>
      <c r="IQ1557" s="6"/>
      <c r="IR1557" s="6"/>
      <c r="IS1557" s="6"/>
      <c r="IT1557" s="6"/>
      <c r="IU1557" s="6"/>
      <c r="IV1557" s="6"/>
      <c r="IW1557" s="6"/>
      <c r="IX1557" s="6"/>
      <c r="IY1557" s="6"/>
      <c r="IZ1557" s="6"/>
    </row>
    <row r="1558" spans="1:260" s="5" customFormat="1" x14ac:dyDescent="0.35">
      <c r="A1558" s="32">
        <v>1554</v>
      </c>
      <c r="B1558" s="33">
        <f>ESTUDIANTES!B1558</f>
        <v>0</v>
      </c>
      <c r="C1558" s="33">
        <f>ESTUDIANTES!C1558</f>
        <v>0</v>
      </c>
      <c r="D1558" s="99">
        <f>ESTUDIANTES!D1558</f>
        <v>0</v>
      </c>
      <c r="E1558" s="99"/>
      <c r="F1558" s="99"/>
      <c r="G1558" s="99"/>
      <c r="H1558" s="34">
        <f>ESTUDIANTES!E1558</f>
        <v>0</v>
      </c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  <c r="GG1558" s="6"/>
      <c r="GH1558" s="6"/>
      <c r="GI1558" s="6"/>
      <c r="GJ1558" s="6"/>
      <c r="GK1558" s="6"/>
      <c r="GL1558" s="6"/>
      <c r="GM1558" s="6"/>
      <c r="GN1558" s="6"/>
      <c r="GO1558" s="6"/>
      <c r="GP1558" s="6"/>
      <c r="GQ1558" s="6"/>
      <c r="GR1558" s="6"/>
      <c r="GS1558" s="6"/>
      <c r="GT1558" s="6"/>
      <c r="GU1558" s="6"/>
      <c r="GV1558" s="6"/>
      <c r="GW1558" s="6"/>
      <c r="GX1558" s="6"/>
      <c r="GY1558" s="6"/>
      <c r="GZ1558" s="6"/>
      <c r="HA1558" s="6"/>
      <c r="HB1558" s="6"/>
      <c r="HC1558" s="6"/>
      <c r="HD1558" s="6"/>
      <c r="HE1558" s="6"/>
      <c r="HF1558" s="6"/>
      <c r="HG1558" s="6"/>
      <c r="HH1558" s="6"/>
      <c r="HI1558" s="6"/>
      <c r="HJ1558" s="6"/>
      <c r="HK1558" s="6"/>
      <c r="HL1558" s="6"/>
      <c r="HM1558" s="6"/>
      <c r="HN1558" s="6"/>
      <c r="HO1558" s="6"/>
      <c r="HP1558" s="6"/>
      <c r="HQ1558" s="6"/>
      <c r="HR1558" s="6"/>
      <c r="HS1558" s="6"/>
      <c r="HT1558" s="6"/>
      <c r="HU1558" s="6"/>
      <c r="HV1558" s="6"/>
      <c r="HW1558" s="6"/>
      <c r="HX1558" s="6"/>
      <c r="HY1558" s="6"/>
      <c r="HZ1558" s="6"/>
      <c r="IA1558" s="6"/>
      <c r="IB1558" s="6"/>
      <c r="IC1558" s="6"/>
      <c r="ID1558" s="6"/>
      <c r="IE1558" s="6"/>
      <c r="IF1558" s="6"/>
      <c r="IG1558" s="6"/>
      <c r="IH1558" s="6"/>
      <c r="II1558" s="6"/>
      <c r="IJ1558" s="6"/>
      <c r="IK1558" s="6"/>
      <c r="IL1558" s="6"/>
      <c r="IM1558" s="6"/>
      <c r="IN1558" s="6"/>
      <c r="IO1558" s="6"/>
      <c r="IP1558" s="6"/>
      <c r="IQ1558" s="6"/>
      <c r="IR1558" s="6"/>
      <c r="IS1558" s="6"/>
      <c r="IT1558" s="6"/>
      <c r="IU1558" s="6"/>
      <c r="IV1558" s="6"/>
      <c r="IW1558" s="6"/>
      <c r="IX1558" s="6"/>
      <c r="IY1558" s="6"/>
      <c r="IZ1558" s="6"/>
    </row>
    <row r="1559" spans="1:260" s="5" customFormat="1" x14ac:dyDescent="0.35">
      <c r="A1559" s="32">
        <v>1555</v>
      </c>
      <c r="B1559" s="33">
        <f>ESTUDIANTES!B1559</f>
        <v>0</v>
      </c>
      <c r="C1559" s="33">
        <f>ESTUDIANTES!C1559</f>
        <v>0</v>
      </c>
      <c r="D1559" s="99">
        <f>ESTUDIANTES!D1559</f>
        <v>0</v>
      </c>
      <c r="E1559" s="99"/>
      <c r="F1559" s="99"/>
      <c r="G1559" s="99"/>
      <c r="H1559" s="34">
        <f>ESTUDIANTES!E1559</f>
        <v>0</v>
      </c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  <c r="GG1559" s="6"/>
      <c r="GH1559" s="6"/>
      <c r="GI1559" s="6"/>
      <c r="GJ1559" s="6"/>
      <c r="GK1559" s="6"/>
      <c r="GL1559" s="6"/>
      <c r="GM1559" s="6"/>
      <c r="GN1559" s="6"/>
      <c r="GO1559" s="6"/>
      <c r="GP1559" s="6"/>
      <c r="GQ1559" s="6"/>
      <c r="GR1559" s="6"/>
      <c r="GS1559" s="6"/>
      <c r="GT1559" s="6"/>
      <c r="GU1559" s="6"/>
      <c r="GV1559" s="6"/>
      <c r="GW1559" s="6"/>
      <c r="GX1559" s="6"/>
      <c r="GY1559" s="6"/>
      <c r="GZ1559" s="6"/>
      <c r="HA1559" s="6"/>
      <c r="HB1559" s="6"/>
      <c r="HC1559" s="6"/>
      <c r="HD1559" s="6"/>
      <c r="HE1559" s="6"/>
      <c r="HF1559" s="6"/>
      <c r="HG1559" s="6"/>
      <c r="HH1559" s="6"/>
      <c r="HI1559" s="6"/>
      <c r="HJ1559" s="6"/>
      <c r="HK1559" s="6"/>
      <c r="HL1559" s="6"/>
      <c r="HM1559" s="6"/>
      <c r="HN1559" s="6"/>
      <c r="HO1559" s="6"/>
      <c r="HP1559" s="6"/>
      <c r="HQ1559" s="6"/>
      <c r="HR1559" s="6"/>
      <c r="HS1559" s="6"/>
      <c r="HT1559" s="6"/>
      <c r="HU1559" s="6"/>
      <c r="HV1559" s="6"/>
      <c r="HW1559" s="6"/>
      <c r="HX1559" s="6"/>
      <c r="HY1559" s="6"/>
      <c r="HZ1559" s="6"/>
      <c r="IA1559" s="6"/>
      <c r="IB1559" s="6"/>
      <c r="IC1559" s="6"/>
      <c r="ID1559" s="6"/>
      <c r="IE1559" s="6"/>
      <c r="IF1559" s="6"/>
      <c r="IG1559" s="6"/>
      <c r="IH1559" s="6"/>
      <c r="II1559" s="6"/>
      <c r="IJ1559" s="6"/>
      <c r="IK1559" s="6"/>
      <c r="IL1559" s="6"/>
      <c r="IM1559" s="6"/>
      <c r="IN1559" s="6"/>
      <c r="IO1559" s="6"/>
      <c r="IP1559" s="6"/>
      <c r="IQ1559" s="6"/>
      <c r="IR1559" s="6"/>
      <c r="IS1559" s="6"/>
      <c r="IT1559" s="6"/>
      <c r="IU1559" s="6"/>
      <c r="IV1559" s="6"/>
      <c r="IW1559" s="6"/>
      <c r="IX1559" s="6"/>
      <c r="IY1559" s="6"/>
      <c r="IZ1559" s="6"/>
    </row>
    <row r="1560" spans="1:260" s="5" customFormat="1" x14ac:dyDescent="0.35">
      <c r="A1560" s="32">
        <v>1556</v>
      </c>
      <c r="B1560" s="33">
        <f>ESTUDIANTES!B1560</f>
        <v>0</v>
      </c>
      <c r="C1560" s="33">
        <f>ESTUDIANTES!C1560</f>
        <v>0</v>
      </c>
      <c r="D1560" s="99">
        <f>ESTUDIANTES!D1560</f>
        <v>0</v>
      </c>
      <c r="E1560" s="99"/>
      <c r="F1560" s="99"/>
      <c r="G1560" s="99"/>
      <c r="H1560" s="34">
        <f>ESTUDIANTES!E1560</f>
        <v>0</v>
      </c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  <c r="GG1560" s="6"/>
      <c r="GH1560" s="6"/>
      <c r="GI1560" s="6"/>
      <c r="GJ1560" s="6"/>
      <c r="GK1560" s="6"/>
      <c r="GL1560" s="6"/>
      <c r="GM1560" s="6"/>
      <c r="GN1560" s="6"/>
      <c r="GO1560" s="6"/>
      <c r="GP1560" s="6"/>
      <c r="GQ1560" s="6"/>
      <c r="GR1560" s="6"/>
      <c r="GS1560" s="6"/>
      <c r="GT1560" s="6"/>
      <c r="GU1560" s="6"/>
      <c r="GV1560" s="6"/>
      <c r="GW1560" s="6"/>
      <c r="GX1560" s="6"/>
      <c r="GY1560" s="6"/>
      <c r="GZ1560" s="6"/>
      <c r="HA1560" s="6"/>
      <c r="HB1560" s="6"/>
      <c r="HC1560" s="6"/>
      <c r="HD1560" s="6"/>
      <c r="HE1560" s="6"/>
      <c r="HF1560" s="6"/>
      <c r="HG1560" s="6"/>
      <c r="HH1560" s="6"/>
      <c r="HI1560" s="6"/>
      <c r="HJ1560" s="6"/>
      <c r="HK1560" s="6"/>
      <c r="HL1560" s="6"/>
      <c r="HM1560" s="6"/>
      <c r="HN1560" s="6"/>
      <c r="HO1560" s="6"/>
      <c r="HP1560" s="6"/>
      <c r="HQ1560" s="6"/>
      <c r="HR1560" s="6"/>
      <c r="HS1560" s="6"/>
      <c r="HT1560" s="6"/>
      <c r="HU1560" s="6"/>
      <c r="HV1560" s="6"/>
      <c r="HW1560" s="6"/>
      <c r="HX1560" s="6"/>
      <c r="HY1560" s="6"/>
      <c r="HZ1560" s="6"/>
      <c r="IA1560" s="6"/>
      <c r="IB1560" s="6"/>
      <c r="IC1560" s="6"/>
      <c r="ID1560" s="6"/>
      <c r="IE1560" s="6"/>
      <c r="IF1560" s="6"/>
      <c r="IG1560" s="6"/>
      <c r="IH1560" s="6"/>
      <c r="II1560" s="6"/>
      <c r="IJ1560" s="6"/>
      <c r="IK1560" s="6"/>
      <c r="IL1560" s="6"/>
      <c r="IM1560" s="6"/>
      <c r="IN1560" s="6"/>
      <c r="IO1560" s="6"/>
      <c r="IP1560" s="6"/>
      <c r="IQ1560" s="6"/>
      <c r="IR1560" s="6"/>
      <c r="IS1560" s="6"/>
      <c r="IT1560" s="6"/>
      <c r="IU1560" s="6"/>
      <c r="IV1560" s="6"/>
      <c r="IW1560" s="6"/>
      <c r="IX1560" s="6"/>
      <c r="IY1560" s="6"/>
      <c r="IZ1560" s="6"/>
    </row>
    <row r="1561" spans="1:260" s="5" customFormat="1" x14ac:dyDescent="0.35">
      <c r="A1561" s="32">
        <v>1557</v>
      </c>
      <c r="B1561" s="33">
        <f>ESTUDIANTES!B1561</f>
        <v>0</v>
      </c>
      <c r="C1561" s="33">
        <f>ESTUDIANTES!C1561</f>
        <v>0</v>
      </c>
      <c r="D1561" s="99">
        <f>ESTUDIANTES!D1561</f>
        <v>0</v>
      </c>
      <c r="E1561" s="99"/>
      <c r="F1561" s="99"/>
      <c r="G1561" s="99"/>
      <c r="H1561" s="34">
        <f>ESTUDIANTES!E1561</f>
        <v>0</v>
      </c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  <c r="GG1561" s="6"/>
      <c r="GH1561" s="6"/>
      <c r="GI1561" s="6"/>
      <c r="GJ1561" s="6"/>
      <c r="GK1561" s="6"/>
      <c r="GL1561" s="6"/>
      <c r="GM1561" s="6"/>
      <c r="GN1561" s="6"/>
      <c r="GO1561" s="6"/>
      <c r="GP1561" s="6"/>
      <c r="GQ1561" s="6"/>
      <c r="GR1561" s="6"/>
      <c r="GS1561" s="6"/>
      <c r="GT1561" s="6"/>
      <c r="GU1561" s="6"/>
      <c r="GV1561" s="6"/>
      <c r="GW1561" s="6"/>
      <c r="GX1561" s="6"/>
      <c r="GY1561" s="6"/>
      <c r="GZ1561" s="6"/>
      <c r="HA1561" s="6"/>
      <c r="HB1561" s="6"/>
      <c r="HC1561" s="6"/>
      <c r="HD1561" s="6"/>
      <c r="HE1561" s="6"/>
      <c r="HF1561" s="6"/>
      <c r="HG1561" s="6"/>
      <c r="HH1561" s="6"/>
      <c r="HI1561" s="6"/>
      <c r="HJ1561" s="6"/>
      <c r="HK1561" s="6"/>
      <c r="HL1561" s="6"/>
      <c r="HM1561" s="6"/>
      <c r="HN1561" s="6"/>
      <c r="HO1561" s="6"/>
      <c r="HP1561" s="6"/>
      <c r="HQ1561" s="6"/>
      <c r="HR1561" s="6"/>
      <c r="HS1561" s="6"/>
      <c r="HT1561" s="6"/>
      <c r="HU1561" s="6"/>
      <c r="HV1561" s="6"/>
      <c r="HW1561" s="6"/>
      <c r="HX1561" s="6"/>
      <c r="HY1561" s="6"/>
      <c r="HZ1561" s="6"/>
      <c r="IA1561" s="6"/>
      <c r="IB1561" s="6"/>
      <c r="IC1561" s="6"/>
      <c r="ID1561" s="6"/>
      <c r="IE1561" s="6"/>
      <c r="IF1561" s="6"/>
      <c r="IG1561" s="6"/>
      <c r="IH1561" s="6"/>
      <c r="II1561" s="6"/>
      <c r="IJ1561" s="6"/>
      <c r="IK1561" s="6"/>
      <c r="IL1561" s="6"/>
      <c r="IM1561" s="6"/>
      <c r="IN1561" s="6"/>
      <c r="IO1561" s="6"/>
      <c r="IP1561" s="6"/>
      <c r="IQ1561" s="6"/>
      <c r="IR1561" s="6"/>
      <c r="IS1561" s="6"/>
      <c r="IT1561" s="6"/>
      <c r="IU1561" s="6"/>
      <c r="IV1561" s="6"/>
      <c r="IW1561" s="6"/>
      <c r="IX1561" s="6"/>
      <c r="IY1561" s="6"/>
      <c r="IZ1561" s="6"/>
    </row>
    <row r="1562" spans="1:260" s="5" customFormat="1" x14ac:dyDescent="0.35">
      <c r="A1562" s="32">
        <v>1558</v>
      </c>
      <c r="B1562" s="33">
        <f>ESTUDIANTES!B1562</f>
        <v>0</v>
      </c>
      <c r="C1562" s="33">
        <f>ESTUDIANTES!C1562</f>
        <v>0</v>
      </c>
      <c r="D1562" s="99">
        <f>ESTUDIANTES!D1562</f>
        <v>0</v>
      </c>
      <c r="E1562" s="99"/>
      <c r="F1562" s="99"/>
      <c r="G1562" s="99"/>
      <c r="H1562" s="34">
        <f>ESTUDIANTES!E1562</f>
        <v>0</v>
      </c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  <c r="GG1562" s="6"/>
      <c r="GH1562" s="6"/>
      <c r="GI1562" s="6"/>
      <c r="GJ1562" s="6"/>
      <c r="GK1562" s="6"/>
      <c r="GL1562" s="6"/>
      <c r="GM1562" s="6"/>
      <c r="GN1562" s="6"/>
      <c r="GO1562" s="6"/>
      <c r="GP1562" s="6"/>
      <c r="GQ1562" s="6"/>
      <c r="GR1562" s="6"/>
      <c r="GS1562" s="6"/>
      <c r="GT1562" s="6"/>
      <c r="GU1562" s="6"/>
      <c r="GV1562" s="6"/>
      <c r="GW1562" s="6"/>
      <c r="GX1562" s="6"/>
      <c r="GY1562" s="6"/>
      <c r="GZ1562" s="6"/>
      <c r="HA1562" s="6"/>
      <c r="HB1562" s="6"/>
      <c r="HC1562" s="6"/>
      <c r="HD1562" s="6"/>
      <c r="HE1562" s="6"/>
      <c r="HF1562" s="6"/>
      <c r="HG1562" s="6"/>
      <c r="HH1562" s="6"/>
      <c r="HI1562" s="6"/>
      <c r="HJ1562" s="6"/>
      <c r="HK1562" s="6"/>
      <c r="HL1562" s="6"/>
      <c r="HM1562" s="6"/>
      <c r="HN1562" s="6"/>
      <c r="HO1562" s="6"/>
      <c r="HP1562" s="6"/>
      <c r="HQ1562" s="6"/>
      <c r="HR1562" s="6"/>
      <c r="HS1562" s="6"/>
      <c r="HT1562" s="6"/>
      <c r="HU1562" s="6"/>
      <c r="HV1562" s="6"/>
      <c r="HW1562" s="6"/>
      <c r="HX1562" s="6"/>
      <c r="HY1562" s="6"/>
      <c r="HZ1562" s="6"/>
      <c r="IA1562" s="6"/>
      <c r="IB1562" s="6"/>
      <c r="IC1562" s="6"/>
      <c r="ID1562" s="6"/>
      <c r="IE1562" s="6"/>
      <c r="IF1562" s="6"/>
      <c r="IG1562" s="6"/>
      <c r="IH1562" s="6"/>
      <c r="II1562" s="6"/>
      <c r="IJ1562" s="6"/>
      <c r="IK1562" s="6"/>
      <c r="IL1562" s="6"/>
      <c r="IM1562" s="6"/>
      <c r="IN1562" s="6"/>
      <c r="IO1562" s="6"/>
      <c r="IP1562" s="6"/>
      <c r="IQ1562" s="6"/>
      <c r="IR1562" s="6"/>
      <c r="IS1562" s="6"/>
      <c r="IT1562" s="6"/>
      <c r="IU1562" s="6"/>
      <c r="IV1562" s="6"/>
      <c r="IW1562" s="6"/>
      <c r="IX1562" s="6"/>
      <c r="IY1562" s="6"/>
      <c r="IZ1562" s="6"/>
    </row>
    <row r="1563" spans="1:260" s="5" customFormat="1" x14ac:dyDescent="0.35">
      <c r="A1563" s="32">
        <v>1559</v>
      </c>
      <c r="B1563" s="33">
        <f>ESTUDIANTES!B1563</f>
        <v>0</v>
      </c>
      <c r="C1563" s="33">
        <f>ESTUDIANTES!C1563</f>
        <v>0</v>
      </c>
      <c r="D1563" s="99">
        <f>ESTUDIANTES!D1563</f>
        <v>0</v>
      </c>
      <c r="E1563" s="99"/>
      <c r="F1563" s="99"/>
      <c r="G1563" s="99"/>
      <c r="H1563" s="34">
        <f>ESTUDIANTES!E1563</f>
        <v>0</v>
      </c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  <c r="GG1563" s="6"/>
      <c r="GH1563" s="6"/>
      <c r="GI1563" s="6"/>
      <c r="GJ1563" s="6"/>
      <c r="GK1563" s="6"/>
      <c r="GL1563" s="6"/>
      <c r="GM1563" s="6"/>
      <c r="GN1563" s="6"/>
      <c r="GO1563" s="6"/>
      <c r="GP1563" s="6"/>
      <c r="GQ1563" s="6"/>
      <c r="GR1563" s="6"/>
      <c r="GS1563" s="6"/>
      <c r="GT1563" s="6"/>
      <c r="GU1563" s="6"/>
      <c r="GV1563" s="6"/>
      <c r="GW1563" s="6"/>
      <c r="GX1563" s="6"/>
      <c r="GY1563" s="6"/>
      <c r="GZ1563" s="6"/>
      <c r="HA1563" s="6"/>
      <c r="HB1563" s="6"/>
      <c r="HC1563" s="6"/>
      <c r="HD1563" s="6"/>
      <c r="HE1563" s="6"/>
      <c r="HF1563" s="6"/>
      <c r="HG1563" s="6"/>
      <c r="HH1563" s="6"/>
      <c r="HI1563" s="6"/>
      <c r="HJ1563" s="6"/>
      <c r="HK1563" s="6"/>
      <c r="HL1563" s="6"/>
      <c r="HM1563" s="6"/>
      <c r="HN1563" s="6"/>
      <c r="HO1563" s="6"/>
      <c r="HP1563" s="6"/>
      <c r="HQ1563" s="6"/>
      <c r="HR1563" s="6"/>
      <c r="HS1563" s="6"/>
      <c r="HT1563" s="6"/>
      <c r="HU1563" s="6"/>
      <c r="HV1563" s="6"/>
      <c r="HW1563" s="6"/>
      <c r="HX1563" s="6"/>
      <c r="HY1563" s="6"/>
      <c r="HZ1563" s="6"/>
      <c r="IA1563" s="6"/>
      <c r="IB1563" s="6"/>
      <c r="IC1563" s="6"/>
      <c r="ID1563" s="6"/>
      <c r="IE1563" s="6"/>
      <c r="IF1563" s="6"/>
      <c r="IG1563" s="6"/>
      <c r="IH1563" s="6"/>
      <c r="II1563" s="6"/>
      <c r="IJ1563" s="6"/>
      <c r="IK1563" s="6"/>
      <c r="IL1563" s="6"/>
      <c r="IM1563" s="6"/>
      <c r="IN1563" s="6"/>
      <c r="IO1563" s="6"/>
      <c r="IP1563" s="6"/>
      <c r="IQ1563" s="6"/>
      <c r="IR1563" s="6"/>
      <c r="IS1563" s="6"/>
      <c r="IT1563" s="6"/>
      <c r="IU1563" s="6"/>
      <c r="IV1563" s="6"/>
      <c r="IW1563" s="6"/>
      <c r="IX1563" s="6"/>
      <c r="IY1563" s="6"/>
      <c r="IZ1563" s="6"/>
    </row>
    <row r="1564" spans="1:260" s="5" customFormat="1" x14ac:dyDescent="0.35">
      <c r="A1564" s="32">
        <v>1560</v>
      </c>
      <c r="B1564" s="33">
        <f>ESTUDIANTES!B1564</f>
        <v>0</v>
      </c>
      <c r="C1564" s="33">
        <f>ESTUDIANTES!C1564</f>
        <v>0</v>
      </c>
      <c r="D1564" s="99">
        <f>ESTUDIANTES!D1564</f>
        <v>0</v>
      </c>
      <c r="E1564" s="99"/>
      <c r="F1564" s="99"/>
      <c r="G1564" s="99"/>
      <c r="H1564" s="34">
        <f>ESTUDIANTES!E1564</f>
        <v>0</v>
      </c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  <c r="GG1564" s="6"/>
      <c r="GH1564" s="6"/>
      <c r="GI1564" s="6"/>
      <c r="GJ1564" s="6"/>
      <c r="GK1564" s="6"/>
      <c r="GL1564" s="6"/>
      <c r="GM1564" s="6"/>
      <c r="GN1564" s="6"/>
      <c r="GO1564" s="6"/>
      <c r="GP1564" s="6"/>
      <c r="GQ1564" s="6"/>
      <c r="GR1564" s="6"/>
      <c r="GS1564" s="6"/>
      <c r="GT1564" s="6"/>
      <c r="GU1564" s="6"/>
      <c r="GV1564" s="6"/>
      <c r="GW1564" s="6"/>
      <c r="GX1564" s="6"/>
      <c r="GY1564" s="6"/>
      <c r="GZ1564" s="6"/>
      <c r="HA1564" s="6"/>
      <c r="HB1564" s="6"/>
      <c r="HC1564" s="6"/>
      <c r="HD1564" s="6"/>
      <c r="HE1564" s="6"/>
      <c r="HF1564" s="6"/>
      <c r="HG1564" s="6"/>
      <c r="HH1564" s="6"/>
      <c r="HI1564" s="6"/>
      <c r="HJ1564" s="6"/>
      <c r="HK1564" s="6"/>
      <c r="HL1564" s="6"/>
      <c r="HM1564" s="6"/>
      <c r="HN1564" s="6"/>
      <c r="HO1564" s="6"/>
      <c r="HP1564" s="6"/>
      <c r="HQ1564" s="6"/>
      <c r="HR1564" s="6"/>
      <c r="HS1564" s="6"/>
      <c r="HT1564" s="6"/>
      <c r="HU1564" s="6"/>
      <c r="HV1564" s="6"/>
      <c r="HW1564" s="6"/>
      <c r="HX1564" s="6"/>
      <c r="HY1564" s="6"/>
      <c r="HZ1564" s="6"/>
      <c r="IA1564" s="6"/>
      <c r="IB1564" s="6"/>
      <c r="IC1564" s="6"/>
      <c r="ID1564" s="6"/>
      <c r="IE1564" s="6"/>
      <c r="IF1564" s="6"/>
      <c r="IG1564" s="6"/>
      <c r="IH1564" s="6"/>
      <c r="II1564" s="6"/>
      <c r="IJ1564" s="6"/>
      <c r="IK1564" s="6"/>
      <c r="IL1564" s="6"/>
      <c r="IM1564" s="6"/>
      <c r="IN1564" s="6"/>
      <c r="IO1564" s="6"/>
      <c r="IP1564" s="6"/>
      <c r="IQ1564" s="6"/>
      <c r="IR1564" s="6"/>
      <c r="IS1564" s="6"/>
      <c r="IT1564" s="6"/>
      <c r="IU1564" s="6"/>
      <c r="IV1564" s="6"/>
      <c r="IW1564" s="6"/>
      <c r="IX1564" s="6"/>
      <c r="IY1564" s="6"/>
      <c r="IZ1564" s="6"/>
    </row>
    <row r="1565" spans="1:260" s="5" customFormat="1" x14ac:dyDescent="0.35">
      <c r="A1565" s="32">
        <v>1561</v>
      </c>
      <c r="B1565" s="33">
        <f>ESTUDIANTES!B1565</f>
        <v>0</v>
      </c>
      <c r="C1565" s="33">
        <f>ESTUDIANTES!C1565</f>
        <v>0</v>
      </c>
      <c r="D1565" s="99">
        <f>ESTUDIANTES!D1565</f>
        <v>0</v>
      </c>
      <c r="E1565" s="99"/>
      <c r="F1565" s="99"/>
      <c r="G1565" s="99"/>
      <c r="H1565" s="34">
        <f>ESTUDIANTES!E1565</f>
        <v>0</v>
      </c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  <c r="GG1565" s="6"/>
      <c r="GH1565" s="6"/>
      <c r="GI1565" s="6"/>
      <c r="GJ1565" s="6"/>
      <c r="GK1565" s="6"/>
      <c r="GL1565" s="6"/>
      <c r="GM1565" s="6"/>
      <c r="GN1565" s="6"/>
      <c r="GO1565" s="6"/>
      <c r="GP1565" s="6"/>
      <c r="GQ1565" s="6"/>
      <c r="GR1565" s="6"/>
      <c r="GS1565" s="6"/>
      <c r="GT1565" s="6"/>
      <c r="GU1565" s="6"/>
      <c r="GV1565" s="6"/>
      <c r="GW1565" s="6"/>
      <c r="GX1565" s="6"/>
      <c r="GY1565" s="6"/>
      <c r="GZ1565" s="6"/>
      <c r="HA1565" s="6"/>
      <c r="HB1565" s="6"/>
      <c r="HC1565" s="6"/>
      <c r="HD1565" s="6"/>
      <c r="HE1565" s="6"/>
      <c r="HF1565" s="6"/>
      <c r="HG1565" s="6"/>
      <c r="HH1565" s="6"/>
      <c r="HI1565" s="6"/>
      <c r="HJ1565" s="6"/>
      <c r="HK1565" s="6"/>
      <c r="HL1565" s="6"/>
      <c r="HM1565" s="6"/>
      <c r="HN1565" s="6"/>
      <c r="HO1565" s="6"/>
      <c r="HP1565" s="6"/>
      <c r="HQ1565" s="6"/>
      <c r="HR1565" s="6"/>
      <c r="HS1565" s="6"/>
      <c r="HT1565" s="6"/>
      <c r="HU1565" s="6"/>
      <c r="HV1565" s="6"/>
      <c r="HW1565" s="6"/>
      <c r="HX1565" s="6"/>
      <c r="HY1565" s="6"/>
      <c r="HZ1565" s="6"/>
      <c r="IA1565" s="6"/>
      <c r="IB1565" s="6"/>
      <c r="IC1565" s="6"/>
      <c r="ID1565" s="6"/>
      <c r="IE1565" s="6"/>
      <c r="IF1565" s="6"/>
      <c r="IG1565" s="6"/>
      <c r="IH1565" s="6"/>
      <c r="II1565" s="6"/>
      <c r="IJ1565" s="6"/>
      <c r="IK1565" s="6"/>
      <c r="IL1565" s="6"/>
      <c r="IM1565" s="6"/>
      <c r="IN1565" s="6"/>
      <c r="IO1565" s="6"/>
      <c r="IP1565" s="6"/>
      <c r="IQ1565" s="6"/>
      <c r="IR1565" s="6"/>
      <c r="IS1565" s="6"/>
      <c r="IT1565" s="6"/>
      <c r="IU1565" s="6"/>
      <c r="IV1565" s="6"/>
      <c r="IW1565" s="6"/>
      <c r="IX1565" s="6"/>
      <c r="IY1565" s="6"/>
      <c r="IZ1565" s="6"/>
    </row>
    <row r="1566" spans="1:260" s="5" customFormat="1" x14ac:dyDescent="0.35">
      <c r="A1566" s="32">
        <v>1562</v>
      </c>
      <c r="B1566" s="33">
        <f>ESTUDIANTES!B1566</f>
        <v>0</v>
      </c>
      <c r="C1566" s="33">
        <f>ESTUDIANTES!C1566</f>
        <v>0</v>
      </c>
      <c r="D1566" s="99">
        <f>ESTUDIANTES!D1566</f>
        <v>0</v>
      </c>
      <c r="E1566" s="99"/>
      <c r="F1566" s="99"/>
      <c r="G1566" s="99"/>
      <c r="H1566" s="34">
        <f>ESTUDIANTES!E1566</f>
        <v>0</v>
      </c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  <c r="GP1566" s="6"/>
      <c r="GQ1566" s="6"/>
      <c r="GR1566" s="6"/>
      <c r="GS1566" s="6"/>
      <c r="GT1566" s="6"/>
      <c r="GU1566" s="6"/>
      <c r="GV1566" s="6"/>
      <c r="GW1566" s="6"/>
      <c r="GX1566" s="6"/>
      <c r="GY1566" s="6"/>
      <c r="GZ1566" s="6"/>
      <c r="HA1566" s="6"/>
      <c r="HB1566" s="6"/>
      <c r="HC1566" s="6"/>
      <c r="HD1566" s="6"/>
      <c r="HE1566" s="6"/>
      <c r="HF1566" s="6"/>
      <c r="HG1566" s="6"/>
      <c r="HH1566" s="6"/>
      <c r="HI1566" s="6"/>
      <c r="HJ1566" s="6"/>
      <c r="HK1566" s="6"/>
      <c r="HL1566" s="6"/>
      <c r="HM1566" s="6"/>
      <c r="HN1566" s="6"/>
      <c r="HO1566" s="6"/>
      <c r="HP1566" s="6"/>
      <c r="HQ1566" s="6"/>
      <c r="HR1566" s="6"/>
      <c r="HS1566" s="6"/>
      <c r="HT1566" s="6"/>
      <c r="HU1566" s="6"/>
      <c r="HV1566" s="6"/>
      <c r="HW1566" s="6"/>
      <c r="HX1566" s="6"/>
      <c r="HY1566" s="6"/>
      <c r="HZ1566" s="6"/>
      <c r="IA1566" s="6"/>
      <c r="IB1566" s="6"/>
      <c r="IC1566" s="6"/>
      <c r="ID1566" s="6"/>
      <c r="IE1566" s="6"/>
      <c r="IF1566" s="6"/>
      <c r="IG1566" s="6"/>
      <c r="IH1566" s="6"/>
      <c r="II1566" s="6"/>
      <c r="IJ1566" s="6"/>
      <c r="IK1566" s="6"/>
      <c r="IL1566" s="6"/>
      <c r="IM1566" s="6"/>
      <c r="IN1566" s="6"/>
      <c r="IO1566" s="6"/>
      <c r="IP1566" s="6"/>
      <c r="IQ1566" s="6"/>
      <c r="IR1566" s="6"/>
      <c r="IS1566" s="6"/>
      <c r="IT1566" s="6"/>
      <c r="IU1566" s="6"/>
      <c r="IV1566" s="6"/>
      <c r="IW1566" s="6"/>
      <c r="IX1566" s="6"/>
      <c r="IY1566" s="6"/>
      <c r="IZ1566" s="6"/>
    </row>
    <row r="1567" spans="1:260" s="5" customFormat="1" x14ac:dyDescent="0.35">
      <c r="A1567" s="32">
        <v>1563</v>
      </c>
      <c r="B1567" s="33">
        <f>ESTUDIANTES!B1567</f>
        <v>0</v>
      </c>
      <c r="C1567" s="33">
        <f>ESTUDIANTES!C1567</f>
        <v>0</v>
      </c>
      <c r="D1567" s="99">
        <f>ESTUDIANTES!D1567</f>
        <v>0</v>
      </c>
      <c r="E1567" s="99"/>
      <c r="F1567" s="99"/>
      <c r="G1567" s="99"/>
      <c r="H1567" s="34">
        <f>ESTUDIANTES!E1567</f>
        <v>0</v>
      </c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  <c r="GG1567" s="6"/>
      <c r="GH1567" s="6"/>
      <c r="GI1567" s="6"/>
      <c r="GJ1567" s="6"/>
      <c r="GK1567" s="6"/>
      <c r="GL1567" s="6"/>
      <c r="GM1567" s="6"/>
      <c r="GN1567" s="6"/>
      <c r="GO1567" s="6"/>
      <c r="GP1567" s="6"/>
      <c r="GQ1567" s="6"/>
      <c r="GR1567" s="6"/>
      <c r="GS1567" s="6"/>
      <c r="GT1567" s="6"/>
      <c r="GU1567" s="6"/>
      <c r="GV1567" s="6"/>
      <c r="GW1567" s="6"/>
      <c r="GX1567" s="6"/>
      <c r="GY1567" s="6"/>
      <c r="GZ1567" s="6"/>
      <c r="HA1567" s="6"/>
      <c r="HB1567" s="6"/>
      <c r="HC1567" s="6"/>
      <c r="HD1567" s="6"/>
      <c r="HE1567" s="6"/>
      <c r="HF1567" s="6"/>
      <c r="HG1567" s="6"/>
      <c r="HH1567" s="6"/>
      <c r="HI1567" s="6"/>
      <c r="HJ1567" s="6"/>
      <c r="HK1567" s="6"/>
      <c r="HL1567" s="6"/>
      <c r="HM1567" s="6"/>
      <c r="HN1567" s="6"/>
      <c r="HO1567" s="6"/>
      <c r="HP1567" s="6"/>
      <c r="HQ1567" s="6"/>
      <c r="HR1567" s="6"/>
      <c r="HS1567" s="6"/>
      <c r="HT1567" s="6"/>
      <c r="HU1567" s="6"/>
      <c r="HV1567" s="6"/>
      <c r="HW1567" s="6"/>
      <c r="HX1567" s="6"/>
      <c r="HY1567" s="6"/>
      <c r="HZ1567" s="6"/>
      <c r="IA1567" s="6"/>
      <c r="IB1567" s="6"/>
      <c r="IC1567" s="6"/>
      <c r="ID1567" s="6"/>
      <c r="IE1567" s="6"/>
      <c r="IF1567" s="6"/>
      <c r="IG1567" s="6"/>
      <c r="IH1567" s="6"/>
      <c r="II1567" s="6"/>
      <c r="IJ1567" s="6"/>
      <c r="IK1567" s="6"/>
      <c r="IL1567" s="6"/>
      <c r="IM1567" s="6"/>
      <c r="IN1567" s="6"/>
      <c r="IO1567" s="6"/>
      <c r="IP1567" s="6"/>
      <c r="IQ1567" s="6"/>
      <c r="IR1567" s="6"/>
      <c r="IS1567" s="6"/>
      <c r="IT1567" s="6"/>
      <c r="IU1567" s="6"/>
      <c r="IV1567" s="6"/>
      <c r="IW1567" s="6"/>
      <c r="IX1567" s="6"/>
      <c r="IY1567" s="6"/>
      <c r="IZ1567" s="6"/>
    </row>
    <row r="1568" spans="1:260" s="5" customFormat="1" x14ac:dyDescent="0.35">
      <c r="A1568" s="32">
        <v>1564</v>
      </c>
      <c r="B1568" s="33">
        <f>ESTUDIANTES!B1568</f>
        <v>0</v>
      </c>
      <c r="C1568" s="33">
        <f>ESTUDIANTES!C1568</f>
        <v>0</v>
      </c>
      <c r="D1568" s="99">
        <f>ESTUDIANTES!D1568</f>
        <v>0</v>
      </c>
      <c r="E1568" s="99"/>
      <c r="F1568" s="99"/>
      <c r="G1568" s="99"/>
      <c r="H1568" s="34">
        <f>ESTUDIANTES!E1568</f>
        <v>0</v>
      </c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  <c r="GG1568" s="6"/>
      <c r="GH1568" s="6"/>
      <c r="GI1568" s="6"/>
      <c r="GJ1568" s="6"/>
      <c r="GK1568" s="6"/>
      <c r="GL1568" s="6"/>
      <c r="GM1568" s="6"/>
      <c r="GN1568" s="6"/>
      <c r="GO1568" s="6"/>
      <c r="GP1568" s="6"/>
      <c r="GQ1568" s="6"/>
      <c r="GR1568" s="6"/>
      <c r="GS1568" s="6"/>
      <c r="GT1568" s="6"/>
      <c r="GU1568" s="6"/>
      <c r="GV1568" s="6"/>
      <c r="GW1568" s="6"/>
      <c r="GX1568" s="6"/>
      <c r="GY1568" s="6"/>
      <c r="GZ1568" s="6"/>
      <c r="HA1568" s="6"/>
      <c r="HB1568" s="6"/>
      <c r="HC1568" s="6"/>
      <c r="HD1568" s="6"/>
      <c r="HE1568" s="6"/>
      <c r="HF1568" s="6"/>
      <c r="HG1568" s="6"/>
      <c r="HH1568" s="6"/>
      <c r="HI1568" s="6"/>
      <c r="HJ1568" s="6"/>
      <c r="HK1568" s="6"/>
      <c r="HL1568" s="6"/>
      <c r="HM1568" s="6"/>
      <c r="HN1568" s="6"/>
      <c r="HO1568" s="6"/>
      <c r="HP1568" s="6"/>
      <c r="HQ1568" s="6"/>
      <c r="HR1568" s="6"/>
      <c r="HS1568" s="6"/>
      <c r="HT1568" s="6"/>
      <c r="HU1568" s="6"/>
      <c r="HV1568" s="6"/>
      <c r="HW1568" s="6"/>
      <c r="HX1568" s="6"/>
      <c r="HY1568" s="6"/>
      <c r="HZ1568" s="6"/>
      <c r="IA1568" s="6"/>
      <c r="IB1568" s="6"/>
      <c r="IC1568" s="6"/>
      <c r="ID1568" s="6"/>
      <c r="IE1568" s="6"/>
      <c r="IF1568" s="6"/>
      <c r="IG1568" s="6"/>
      <c r="IH1568" s="6"/>
      <c r="II1568" s="6"/>
      <c r="IJ1568" s="6"/>
      <c r="IK1568" s="6"/>
      <c r="IL1568" s="6"/>
      <c r="IM1568" s="6"/>
      <c r="IN1568" s="6"/>
      <c r="IO1568" s="6"/>
      <c r="IP1568" s="6"/>
      <c r="IQ1568" s="6"/>
      <c r="IR1568" s="6"/>
      <c r="IS1568" s="6"/>
      <c r="IT1568" s="6"/>
      <c r="IU1568" s="6"/>
      <c r="IV1568" s="6"/>
      <c r="IW1568" s="6"/>
      <c r="IX1568" s="6"/>
      <c r="IY1568" s="6"/>
      <c r="IZ1568" s="6"/>
    </row>
    <row r="1569" spans="1:260" s="5" customFormat="1" x14ac:dyDescent="0.35">
      <c r="A1569" s="32">
        <v>1565</v>
      </c>
      <c r="B1569" s="33">
        <f>ESTUDIANTES!B1569</f>
        <v>0</v>
      </c>
      <c r="C1569" s="33">
        <f>ESTUDIANTES!C1569</f>
        <v>0</v>
      </c>
      <c r="D1569" s="99">
        <f>ESTUDIANTES!D1569</f>
        <v>0</v>
      </c>
      <c r="E1569" s="99"/>
      <c r="F1569" s="99"/>
      <c r="G1569" s="99"/>
      <c r="H1569" s="34">
        <f>ESTUDIANTES!E1569</f>
        <v>0</v>
      </c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  <c r="GG1569" s="6"/>
      <c r="GH1569" s="6"/>
      <c r="GI1569" s="6"/>
      <c r="GJ1569" s="6"/>
      <c r="GK1569" s="6"/>
      <c r="GL1569" s="6"/>
      <c r="GM1569" s="6"/>
      <c r="GN1569" s="6"/>
      <c r="GO1569" s="6"/>
      <c r="GP1569" s="6"/>
      <c r="GQ1569" s="6"/>
      <c r="GR1569" s="6"/>
      <c r="GS1569" s="6"/>
      <c r="GT1569" s="6"/>
      <c r="GU1569" s="6"/>
      <c r="GV1569" s="6"/>
      <c r="GW1569" s="6"/>
      <c r="GX1569" s="6"/>
      <c r="GY1569" s="6"/>
      <c r="GZ1569" s="6"/>
      <c r="HA1569" s="6"/>
      <c r="HB1569" s="6"/>
      <c r="HC1569" s="6"/>
      <c r="HD1569" s="6"/>
      <c r="HE1569" s="6"/>
      <c r="HF1569" s="6"/>
      <c r="HG1569" s="6"/>
      <c r="HH1569" s="6"/>
      <c r="HI1569" s="6"/>
      <c r="HJ1569" s="6"/>
      <c r="HK1569" s="6"/>
      <c r="HL1569" s="6"/>
      <c r="HM1569" s="6"/>
      <c r="HN1569" s="6"/>
      <c r="HO1569" s="6"/>
      <c r="HP1569" s="6"/>
      <c r="HQ1569" s="6"/>
      <c r="HR1569" s="6"/>
      <c r="HS1569" s="6"/>
      <c r="HT1569" s="6"/>
      <c r="HU1569" s="6"/>
      <c r="HV1569" s="6"/>
      <c r="HW1569" s="6"/>
      <c r="HX1569" s="6"/>
      <c r="HY1569" s="6"/>
      <c r="HZ1569" s="6"/>
      <c r="IA1569" s="6"/>
      <c r="IB1569" s="6"/>
      <c r="IC1569" s="6"/>
      <c r="ID1569" s="6"/>
      <c r="IE1569" s="6"/>
      <c r="IF1569" s="6"/>
      <c r="IG1569" s="6"/>
      <c r="IH1569" s="6"/>
      <c r="II1569" s="6"/>
      <c r="IJ1569" s="6"/>
      <c r="IK1569" s="6"/>
      <c r="IL1569" s="6"/>
      <c r="IM1569" s="6"/>
      <c r="IN1569" s="6"/>
      <c r="IO1569" s="6"/>
      <c r="IP1569" s="6"/>
      <c r="IQ1569" s="6"/>
      <c r="IR1569" s="6"/>
      <c r="IS1569" s="6"/>
      <c r="IT1569" s="6"/>
      <c r="IU1569" s="6"/>
      <c r="IV1569" s="6"/>
      <c r="IW1569" s="6"/>
      <c r="IX1569" s="6"/>
      <c r="IY1569" s="6"/>
      <c r="IZ1569" s="6"/>
    </row>
    <row r="1570" spans="1:260" s="5" customFormat="1" x14ac:dyDescent="0.35">
      <c r="A1570" s="32">
        <v>1566</v>
      </c>
      <c r="B1570" s="33">
        <f>ESTUDIANTES!B1570</f>
        <v>0</v>
      </c>
      <c r="C1570" s="33">
        <f>ESTUDIANTES!C1570</f>
        <v>0</v>
      </c>
      <c r="D1570" s="99">
        <f>ESTUDIANTES!D1570</f>
        <v>0</v>
      </c>
      <c r="E1570" s="99"/>
      <c r="F1570" s="99"/>
      <c r="G1570" s="99"/>
      <c r="H1570" s="34">
        <f>ESTUDIANTES!E1570</f>
        <v>0</v>
      </c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  <c r="GG1570" s="6"/>
      <c r="GH1570" s="6"/>
      <c r="GI1570" s="6"/>
      <c r="GJ1570" s="6"/>
      <c r="GK1570" s="6"/>
      <c r="GL1570" s="6"/>
      <c r="GM1570" s="6"/>
      <c r="GN1570" s="6"/>
      <c r="GO1570" s="6"/>
      <c r="GP1570" s="6"/>
      <c r="GQ1570" s="6"/>
      <c r="GR1570" s="6"/>
      <c r="GS1570" s="6"/>
      <c r="GT1570" s="6"/>
      <c r="GU1570" s="6"/>
      <c r="GV1570" s="6"/>
      <c r="GW1570" s="6"/>
      <c r="GX1570" s="6"/>
      <c r="GY1570" s="6"/>
      <c r="GZ1570" s="6"/>
      <c r="HA1570" s="6"/>
      <c r="HB1570" s="6"/>
      <c r="HC1570" s="6"/>
      <c r="HD1570" s="6"/>
      <c r="HE1570" s="6"/>
      <c r="HF1570" s="6"/>
      <c r="HG1570" s="6"/>
      <c r="HH1570" s="6"/>
      <c r="HI1570" s="6"/>
      <c r="HJ1570" s="6"/>
      <c r="HK1570" s="6"/>
      <c r="HL1570" s="6"/>
      <c r="HM1570" s="6"/>
      <c r="HN1570" s="6"/>
      <c r="HO1570" s="6"/>
      <c r="HP1570" s="6"/>
      <c r="HQ1570" s="6"/>
      <c r="HR1570" s="6"/>
      <c r="HS1570" s="6"/>
      <c r="HT1570" s="6"/>
      <c r="HU1570" s="6"/>
      <c r="HV1570" s="6"/>
      <c r="HW1570" s="6"/>
      <c r="HX1570" s="6"/>
      <c r="HY1570" s="6"/>
      <c r="HZ1570" s="6"/>
      <c r="IA1570" s="6"/>
      <c r="IB1570" s="6"/>
      <c r="IC1570" s="6"/>
      <c r="ID1570" s="6"/>
      <c r="IE1570" s="6"/>
      <c r="IF1570" s="6"/>
      <c r="IG1570" s="6"/>
      <c r="IH1570" s="6"/>
      <c r="II1570" s="6"/>
      <c r="IJ1570" s="6"/>
      <c r="IK1570" s="6"/>
      <c r="IL1570" s="6"/>
      <c r="IM1570" s="6"/>
      <c r="IN1570" s="6"/>
      <c r="IO1570" s="6"/>
      <c r="IP1570" s="6"/>
      <c r="IQ1570" s="6"/>
      <c r="IR1570" s="6"/>
      <c r="IS1570" s="6"/>
      <c r="IT1570" s="6"/>
      <c r="IU1570" s="6"/>
      <c r="IV1570" s="6"/>
      <c r="IW1570" s="6"/>
      <c r="IX1570" s="6"/>
      <c r="IY1570" s="6"/>
      <c r="IZ1570" s="6"/>
    </row>
    <row r="1571" spans="1:260" s="5" customFormat="1" x14ac:dyDescent="0.35">
      <c r="A1571" s="32">
        <v>1567</v>
      </c>
      <c r="B1571" s="33">
        <f>ESTUDIANTES!B1571</f>
        <v>0</v>
      </c>
      <c r="C1571" s="33">
        <f>ESTUDIANTES!C1571</f>
        <v>0</v>
      </c>
      <c r="D1571" s="99">
        <f>ESTUDIANTES!D1571</f>
        <v>0</v>
      </c>
      <c r="E1571" s="99"/>
      <c r="F1571" s="99"/>
      <c r="G1571" s="99"/>
      <c r="H1571" s="34">
        <f>ESTUDIANTES!E1571</f>
        <v>0</v>
      </c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  <c r="GG1571" s="6"/>
      <c r="GH1571" s="6"/>
      <c r="GI1571" s="6"/>
      <c r="GJ1571" s="6"/>
      <c r="GK1571" s="6"/>
      <c r="GL1571" s="6"/>
      <c r="GM1571" s="6"/>
      <c r="GN1571" s="6"/>
      <c r="GO1571" s="6"/>
      <c r="GP1571" s="6"/>
      <c r="GQ1571" s="6"/>
      <c r="GR1571" s="6"/>
      <c r="GS1571" s="6"/>
      <c r="GT1571" s="6"/>
      <c r="GU1571" s="6"/>
      <c r="GV1571" s="6"/>
      <c r="GW1571" s="6"/>
      <c r="GX1571" s="6"/>
      <c r="GY1571" s="6"/>
      <c r="GZ1571" s="6"/>
      <c r="HA1571" s="6"/>
      <c r="HB1571" s="6"/>
      <c r="HC1571" s="6"/>
      <c r="HD1571" s="6"/>
      <c r="HE1571" s="6"/>
      <c r="HF1571" s="6"/>
      <c r="HG1571" s="6"/>
      <c r="HH1571" s="6"/>
      <c r="HI1571" s="6"/>
      <c r="HJ1571" s="6"/>
      <c r="HK1571" s="6"/>
      <c r="HL1571" s="6"/>
      <c r="HM1571" s="6"/>
      <c r="HN1571" s="6"/>
      <c r="HO1571" s="6"/>
      <c r="HP1571" s="6"/>
      <c r="HQ1571" s="6"/>
      <c r="HR1571" s="6"/>
      <c r="HS1571" s="6"/>
      <c r="HT1571" s="6"/>
      <c r="HU1571" s="6"/>
      <c r="HV1571" s="6"/>
      <c r="HW1571" s="6"/>
      <c r="HX1571" s="6"/>
      <c r="HY1571" s="6"/>
      <c r="HZ1571" s="6"/>
      <c r="IA1571" s="6"/>
      <c r="IB1571" s="6"/>
      <c r="IC1571" s="6"/>
      <c r="ID1571" s="6"/>
      <c r="IE1571" s="6"/>
      <c r="IF1571" s="6"/>
      <c r="IG1571" s="6"/>
      <c r="IH1571" s="6"/>
      <c r="II1571" s="6"/>
      <c r="IJ1571" s="6"/>
      <c r="IK1571" s="6"/>
      <c r="IL1571" s="6"/>
      <c r="IM1571" s="6"/>
      <c r="IN1571" s="6"/>
      <c r="IO1571" s="6"/>
      <c r="IP1571" s="6"/>
      <c r="IQ1571" s="6"/>
      <c r="IR1571" s="6"/>
      <c r="IS1571" s="6"/>
      <c r="IT1571" s="6"/>
      <c r="IU1571" s="6"/>
      <c r="IV1571" s="6"/>
      <c r="IW1571" s="6"/>
      <c r="IX1571" s="6"/>
      <c r="IY1571" s="6"/>
      <c r="IZ1571" s="6"/>
    </row>
    <row r="1572" spans="1:260" s="5" customFormat="1" x14ac:dyDescent="0.35">
      <c r="A1572" s="32">
        <v>1568</v>
      </c>
      <c r="B1572" s="33">
        <f>ESTUDIANTES!B1572</f>
        <v>0</v>
      </c>
      <c r="C1572" s="33">
        <f>ESTUDIANTES!C1572</f>
        <v>0</v>
      </c>
      <c r="D1572" s="99">
        <f>ESTUDIANTES!D1572</f>
        <v>0</v>
      </c>
      <c r="E1572" s="99"/>
      <c r="F1572" s="99"/>
      <c r="G1572" s="99"/>
      <c r="H1572" s="34">
        <f>ESTUDIANTES!E1572</f>
        <v>0</v>
      </c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  <c r="GG1572" s="6"/>
      <c r="GH1572" s="6"/>
      <c r="GI1572" s="6"/>
      <c r="GJ1572" s="6"/>
      <c r="GK1572" s="6"/>
      <c r="GL1572" s="6"/>
      <c r="GM1572" s="6"/>
      <c r="GN1572" s="6"/>
      <c r="GO1572" s="6"/>
      <c r="GP1572" s="6"/>
      <c r="GQ1572" s="6"/>
      <c r="GR1572" s="6"/>
      <c r="GS1572" s="6"/>
      <c r="GT1572" s="6"/>
      <c r="GU1572" s="6"/>
      <c r="GV1572" s="6"/>
      <c r="GW1572" s="6"/>
      <c r="GX1572" s="6"/>
      <c r="GY1572" s="6"/>
      <c r="GZ1572" s="6"/>
      <c r="HA1572" s="6"/>
      <c r="HB1572" s="6"/>
      <c r="HC1572" s="6"/>
      <c r="HD1572" s="6"/>
      <c r="HE1572" s="6"/>
      <c r="HF1572" s="6"/>
      <c r="HG1572" s="6"/>
      <c r="HH1572" s="6"/>
      <c r="HI1572" s="6"/>
      <c r="HJ1572" s="6"/>
      <c r="HK1572" s="6"/>
      <c r="HL1572" s="6"/>
      <c r="HM1572" s="6"/>
      <c r="HN1572" s="6"/>
      <c r="HO1572" s="6"/>
      <c r="HP1572" s="6"/>
      <c r="HQ1572" s="6"/>
      <c r="HR1572" s="6"/>
      <c r="HS1572" s="6"/>
      <c r="HT1572" s="6"/>
      <c r="HU1572" s="6"/>
      <c r="HV1572" s="6"/>
      <c r="HW1572" s="6"/>
      <c r="HX1572" s="6"/>
      <c r="HY1572" s="6"/>
      <c r="HZ1572" s="6"/>
      <c r="IA1572" s="6"/>
      <c r="IB1572" s="6"/>
      <c r="IC1572" s="6"/>
      <c r="ID1572" s="6"/>
      <c r="IE1572" s="6"/>
      <c r="IF1572" s="6"/>
      <c r="IG1572" s="6"/>
      <c r="IH1572" s="6"/>
      <c r="II1572" s="6"/>
      <c r="IJ1572" s="6"/>
      <c r="IK1572" s="6"/>
      <c r="IL1572" s="6"/>
      <c r="IM1572" s="6"/>
      <c r="IN1572" s="6"/>
      <c r="IO1572" s="6"/>
      <c r="IP1572" s="6"/>
      <c r="IQ1572" s="6"/>
      <c r="IR1572" s="6"/>
      <c r="IS1572" s="6"/>
      <c r="IT1572" s="6"/>
      <c r="IU1572" s="6"/>
      <c r="IV1572" s="6"/>
      <c r="IW1572" s="6"/>
      <c r="IX1572" s="6"/>
      <c r="IY1572" s="6"/>
      <c r="IZ1572" s="6"/>
    </row>
    <row r="1573" spans="1:260" s="5" customFormat="1" x14ac:dyDescent="0.35">
      <c r="A1573" s="32">
        <v>1569</v>
      </c>
      <c r="B1573" s="33">
        <f>ESTUDIANTES!B1573</f>
        <v>0</v>
      </c>
      <c r="C1573" s="33">
        <f>ESTUDIANTES!C1573</f>
        <v>0</v>
      </c>
      <c r="D1573" s="99">
        <f>ESTUDIANTES!D1573</f>
        <v>0</v>
      </c>
      <c r="E1573" s="99"/>
      <c r="F1573" s="99"/>
      <c r="G1573" s="99"/>
      <c r="H1573" s="34">
        <f>ESTUDIANTES!E1573</f>
        <v>0</v>
      </c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  <c r="GG1573" s="6"/>
      <c r="GH1573" s="6"/>
      <c r="GI1573" s="6"/>
      <c r="GJ1573" s="6"/>
      <c r="GK1573" s="6"/>
      <c r="GL1573" s="6"/>
      <c r="GM1573" s="6"/>
      <c r="GN1573" s="6"/>
      <c r="GO1573" s="6"/>
      <c r="GP1573" s="6"/>
      <c r="GQ1573" s="6"/>
      <c r="GR1573" s="6"/>
      <c r="GS1573" s="6"/>
      <c r="GT1573" s="6"/>
      <c r="GU1573" s="6"/>
      <c r="GV1573" s="6"/>
      <c r="GW1573" s="6"/>
      <c r="GX1573" s="6"/>
      <c r="GY1573" s="6"/>
      <c r="GZ1573" s="6"/>
      <c r="HA1573" s="6"/>
      <c r="HB1573" s="6"/>
      <c r="HC1573" s="6"/>
      <c r="HD1573" s="6"/>
      <c r="HE1573" s="6"/>
      <c r="HF1573" s="6"/>
      <c r="HG1573" s="6"/>
      <c r="HH1573" s="6"/>
      <c r="HI1573" s="6"/>
      <c r="HJ1573" s="6"/>
      <c r="HK1573" s="6"/>
      <c r="HL1573" s="6"/>
      <c r="HM1573" s="6"/>
      <c r="HN1573" s="6"/>
      <c r="HO1573" s="6"/>
      <c r="HP1573" s="6"/>
      <c r="HQ1573" s="6"/>
      <c r="HR1573" s="6"/>
      <c r="HS1573" s="6"/>
      <c r="HT1573" s="6"/>
      <c r="HU1573" s="6"/>
      <c r="HV1573" s="6"/>
      <c r="HW1573" s="6"/>
      <c r="HX1573" s="6"/>
      <c r="HY1573" s="6"/>
      <c r="HZ1573" s="6"/>
      <c r="IA1573" s="6"/>
      <c r="IB1573" s="6"/>
      <c r="IC1573" s="6"/>
      <c r="ID1573" s="6"/>
      <c r="IE1573" s="6"/>
      <c r="IF1573" s="6"/>
      <c r="IG1573" s="6"/>
      <c r="IH1573" s="6"/>
      <c r="II1573" s="6"/>
      <c r="IJ1573" s="6"/>
      <c r="IK1573" s="6"/>
      <c r="IL1573" s="6"/>
      <c r="IM1573" s="6"/>
      <c r="IN1573" s="6"/>
      <c r="IO1573" s="6"/>
      <c r="IP1573" s="6"/>
      <c r="IQ1573" s="6"/>
      <c r="IR1573" s="6"/>
      <c r="IS1573" s="6"/>
      <c r="IT1573" s="6"/>
      <c r="IU1573" s="6"/>
      <c r="IV1573" s="6"/>
      <c r="IW1573" s="6"/>
      <c r="IX1573" s="6"/>
      <c r="IY1573" s="6"/>
      <c r="IZ1573" s="6"/>
    </row>
    <row r="1574" spans="1:260" s="5" customFormat="1" x14ac:dyDescent="0.35">
      <c r="A1574" s="32">
        <v>1570</v>
      </c>
      <c r="B1574" s="33">
        <f>ESTUDIANTES!B1574</f>
        <v>0</v>
      </c>
      <c r="C1574" s="33">
        <f>ESTUDIANTES!C1574</f>
        <v>0</v>
      </c>
      <c r="D1574" s="99">
        <f>ESTUDIANTES!D1574</f>
        <v>0</v>
      </c>
      <c r="E1574" s="99"/>
      <c r="F1574" s="99"/>
      <c r="G1574" s="99"/>
      <c r="H1574" s="34">
        <f>ESTUDIANTES!E1574</f>
        <v>0</v>
      </c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  <c r="GP1574" s="6"/>
      <c r="GQ1574" s="6"/>
      <c r="GR1574" s="6"/>
      <c r="GS1574" s="6"/>
      <c r="GT1574" s="6"/>
      <c r="GU1574" s="6"/>
      <c r="GV1574" s="6"/>
      <c r="GW1574" s="6"/>
      <c r="GX1574" s="6"/>
      <c r="GY1574" s="6"/>
      <c r="GZ1574" s="6"/>
      <c r="HA1574" s="6"/>
      <c r="HB1574" s="6"/>
      <c r="HC1574" s="6"/>
      <c r="HD1574" s="6"/>
      <c r="HE1574" s="6"/>
      <c r="HF1574" s="6"/>
      <c r="HG1574" s="6"/>
      <c r="HH1574" s="6"/>
      <c r="HI1574" s="6"/>
      <c r="HJ1574" s="6"/>
      <c r="HK1574" s="6"/>
      <c r="HL1574" s="6"/>
      <c r="HM1574" s="6"/>
      <c r="HN1574" s="6"/>
      <c r="HO1574" s="6"/>
      <c r="HP1574" s="6"/>
      <c r="HQ1574" s="6"/>
      <c r="HR1574" s="6"/>
      <c r="HS1574" s="6"/>
      <c r="HT1574" s="6"/>
      <c r="HU1574" s="6"/>
      <c r="HV1574" s="6"/>
      <c r="HW1574" s="6"/>
      <c r="HX1574" s="6"/>
      <c r="HY1574" s="6"/>
      <c r="HZ1574" s="6"/>
      <c r="IA1574" s="6"/>
      <c r="IB1574" s="6"/>
      <c r="IC1574" s="6"/>
      <c r="ID1574" s="6"/>
      <c r="IE1574" s="6"/>
      <c r="IF1574" s="6"/>
      <c r="IG1574" s="6"/>
      <c r="IH1574" s="6"/>
      <c r="II1574" s="6"/>
      <c r="IJ1574" s="6"/>
      <c r="IK1574" s="6"/>
      <c r="IL1574" s="6"/>
      <c r="IM1574" s="6"/>
      <c r="IN1574" s="6"/>
      <c r="IO1574" s="6"/>
      <c r="IP1574" s="6"/>
      <c r="IQ1574" s="6"/>
      <c r="IR1574" s="6"/>
      <c r="IS1574" s="6"/>
      <c r="IT1574" s="6"/>
      <c r="IU1574" s="6"/>
      <c r="IV1574" s="6"/>
      <c r="IW1574" s="6"/>
      <c r="IX1574" s="6"/>
      <c r="IY1574" s="6"/>
      <c r="IZ1574" s="6"/>
    </row>
    <row r="1575" spans="1:260" s="5" customFormat="1" x14ac:dyDescent="0.35">
      <c r="A1575" s="32">
        <v>1571</v>
      </c>
      <c r="B1575" s="33">
        <f>ESTUDIANTES!B1575</f>
        <v>0</v>
      </c>
      <c r="C1575" s="33">
        <f>ESTUDIANTES!C1575</f>
        <v>0</v>
      </c>
      <c r="D1575" s="99">
        <f>ESTUDIANTES!D1575</f>
        <v>0</v>
      </c>
      <c r="E1575" s="99"/>
      <c r="F1575" s="99"/>
      <c r="G1575" s="99"/>
      <c r="H1575" s="34">
        <f>ESTUDIANTES!E1575</f>
        <v>0</v>
      </c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  <c r="GG1575" s="6"/>
      <c r="GH1575" s="6"/>
      <c r="GI1575" s="6"/>
      <c r="GJ1575" s="6"/>
      <c r="GK1575" s="6"/>
      <c r="GL1575" s="6"/>
      <c r="GM1575" s="6"/>
      <c r="GN1575" s="6"/>
      <c r="GO1575" s="6"/>
      <c r="GP1575" s="6"/>
      <c r="GQ1575" s="6"/>
      <c r="GR1575" s="6"/>
      <c r="GS1575" s="6"/>
      <c r="GT1575" s="6"/>
      <c r="GU1575" s="6"/>
      <c r="GV1575" s="6"/>
      <c r="GW1575" s="6"/>
      <c r="GX1575" s="6"/>
      <c r="GY1575" s="6"/>
      <c r="GZ1575" s="6"/>
      <c r="HA1575" s="6"/>
      <c r="HB1575" s="6"/>
      <c r="HC1575" s="6"/>
      <c r="HD1575" s="6"/>
      <c r="HE1575" s="6"/>
      <c r="HF1575" s="6"/>
      <c r="HG1575" s="6"/>
      <c r="HH1575" s="6"/>
      <c r="HI1575" s="6"/>
      <c r="HJ1575" s="6"/>
      <c r="HK1575" s="6"/>
      <c r="HL1575" s="6"/>
      <c r="HM1575" s="6"/>
      <c r="HN1575" s="6"/>
      <c r="HO1575" s="6"/>
      <c r="HP1575" s="6"/>
      <c r="HQ1575" s="6"/>
      <c r="HR1575" s="6"/>
      <c r="HS1575" s="6"/>
      <c r="HT1575" s="6"/>
      <c r="HU1575" s="6"/>
      <c r="HV1575" s="6"/>
      <c r="HW1575" s="6"/>
      <c r="HX1575" s="6"/>
      <c r="HY1575" s="6"/>
      <c r="HZ1575" s="6"/>
      <c r="IA1575" s="6"/>
      <c r="IB1575" s="6"/>
      <c r="IC1575" s="6"/>
      <c r="ID1575" s="6"/>
      <c r="IE1575" s="6"/>
      <c r="IF1575" s="6"/>
      <c r="IG1575" s="6"/>
      <c r="IH1575" s="6"/>
      <c r="II1575" s="6"/>
      <c r="IJ1575" s="6"/>
      <c r="IK1575" s="6"/>
      <c r="IL1575" s="6"/>
      <c r="IM1575" s="6"/>
      <c r="IN1575" s="6"/>
      <c r="IO1575" s="6"/>
      <c r="IP1575" s="6"/>
      <c r="IQ1575" s="6"/>
      <c r="IR1575" s="6"/>
      <c r="IS1575" s="6"/>
      <c r="IT1575" s="6"/>
      <c r="IU1575" s="6"/>
      <c r="IV1575" s="6"/>
      <c r="IW1575" s="6"/>
      <c r="IX1575" s="6"/>
      <c r="IY1575" s="6"/>
      <c r="IZ1575" s="6"/>
    </row>
    <row r="1576" spans="1:260" s="5" customFormat="1" x14ac:dyDescent="0.35">
      <c r="A1576" s="32">
        <v>1572</v>
      </c>
      <c r="B1576" s="33">
        <f>ESTUDIANTES!B1576</f>
        <v>0</v>
      </c>
      <c r="C1576" s="33">
        <f>ESTUDIANTES!C1576</f>
        <v>0</v>
      </c>
      <c r="D1576" s="99">
        <f>ESTUDIANTES!D1576</f>
        <v>0</v>
      </c>
      <c r="E1576" s="99"/>
      <c r="F1576" s="99"/>
      <c r="G1576" s="99"/>
      <c r="H1576" s="34">
        <f>ESTUDIANTES!E1576</f>
        <v>0</v>
      </c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  <c r="GG1576" s="6"/>
      <c r="GH1576" s="6"/>
      <c r="GI1576" s="6"/>
      <c r="GJ1576" s="6"/>
      <c r="GK1576" s="6"/>
      <c r="GL1576" s="6"/>
      <c r="GM1576" s="6"/>
      <c r="GN1576" s="6"/>
      <c r="GO1576" s="6"/>
      <c r="GP1576" s="6"/>
      <c r="GQ1576" s="6"/>
      <c r="GR1576" s="6"/>
      <c r="GS1576" s="6"/>
      <c r="GT1576" s="6"/>
      <c r="GU1576" s="6"/>
      <c r="GV1576" s="6"/>
      <c r="GW1576" s="6"/>
      <c r="GX1576" s="6"/>
      <c r="GY1576" s="6"/>
      <c r="GZ1576" s="6"/>
      <c r="HA1576" s="6"/>
      <c r="HB1576" s="6"/>
      <c r="HC1576" s="6"/>
      <c r="HD1576" s="6"/>
      <c r="HE1576" s="6"/>
      <c r="HF1576" s="6"/>
      <c r="HG1576" s="6"/>
      <c r="HH1576" s="6"/>
      <c r="HI1576" s="6"/>
      <c r="HJ1576" s="6"/>
      <c r="HK1576" s="6"/>
      <c r="HL1576" s="6"/>
      <c r="HM1576" s="6"/>
      <c r="HN1576" s="6"/>
      <c r="HO1576" s="6"/>
      <c r="HP1576" s="6"/>
      <c r="HQ1576" s="6"/>
      <c r="HR1576" s="6"/>
      <c r="HS1576" s="6"/>
      <c r="HT1576" s="6"/>
      <c r="HU1576" s="6"/>
      <c r="HV1576" s="6"/>
      <c r="HW1576" s="6"/>
      <c r="HX1576" s="6"/>
      <c r="HY1576" s="6"/>
      <c r="HZ1576" s="6"/>
      <c r="IA1576" s="6"/>
      <c r="IB1576" s="6"/>
      <c r="IC1576" s="6"/>
      <c r="ID1576" s="6"/>
      <c r="IE1576" s="6"/>
      <c r="IF1576" s="6"/>
      <c r="IG1576" s="6"/>
      <c r="IH1576" s="6"/>
      <c r="II1576" s="6"/>
      <c r="IJ1576" s="6"/>
      <c r="IK1576" s="6"/>
      <c r="IL1576" s="6"/>
      <c r="IM1576" s="6"/>
      <c r="IN1576" s="6"/>
      <c r="IO1576" s="6"/>
      <c r="IP1576" s="6"/>
      <c r="IQ1576" s="6"/>
      <c r="IR1576" s="6"/>
      <c r="IS1576" s="6"/>
      <c r="IT1576" s="6"/>
      <c r="IU1576" s="6"/>
      <c r="IV1576" s="6"/>
      <c r="IW1576" s="6"/>
      <c r="IX1576" s="6"/>
      <c r="IY1576" s="6"/>
      <c r="IZ1576" s="6"/>
    </row>
    <row r="1577" spans="1:260" s="5" customFormat="1" x14ac:dyDescent="0.35">
      <c r="A1577" s="32">
        <v>1573</v>
      </c>
      <c r="B1577" s="33">
        <f>ESTUDIANTES!B1577</f>
        <v>0</v>
      </c>
      <c r="C1577" s="33">
        <f>ESTUDIANTES!C1577</f>
        <v>0</v>
      </c>
      <c r="D1577" s="99">
        <f>ESTUDIANTES!D1577</f>
        <v>0</v>
      </c>
      <c r="E1577" s="99"/>
      <c r="F1577" s="99"/>
      <c r="G1577" s="99"/>
      <c r="H1577" s="34">
        <f>ESTUDIANTES!E1577</f>
        <v>0</v>
      </c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/>
      <c r="GK1577" s="6"/>
      <c r="GL1577" s="6"/>
      <c r="GM1577" s="6"/>
      <c r="GN1577" s="6"/>
      <c r="GO1577" s="6"/>
      <c r="GP1577" s="6"/>
      <c r="GQ1577" s="6"/>
      <c r="GR1577" s="6"/>
      <c r="GS1577" s="6"/>
      <c r="GT1577" s="6"/>
      <c r="GU1577" s="6"/>
      <c r="GV1577" s="6"/>
      <c r="GW1577" s="6"/>
      <c r="GX1577" s="6"/>
      <c r="GY1577" s="6"/>
      <c r="GZ1577" s="6"/>
      <c r="HA1577" s="6"/>
      <c r="HB1577" s="6"/>
      <c r="HC1577" s="6"/>
      <c r="HD1577" s="6"/>
      <c r="HE1577" s="6"/>
      <c r="HF1577" s="6"/>
      <c r="HG1577" s="6"/>
      <c r="HH1577" s="6"/>
      <c r="HI1577" s="6"/>
      <c r="HJ1577" s="6"/>
      <c r="HK1577" s="6"/>
      <c r="HL1577" s="6"/>
      <c r="HM1577" s="6"/>
      <c r="HN1577" s="6"/>
      <c r="HO1577" s="6"/>
      <c r="HP1577" s="6"/>
      <c r="HQ1577" s="6"/>
      <c r="HR1577" s="6"/>
      <c r="HS1577" s="6"/>
      <c r="HT1577" s="6"/>
      <c r="HU1577" s="6"/>
      <c r="HV1577" s="6"/>
      <c r="HW1577" s="6"/>
      <c r="HX1577" s="6"/>
      <c r="HY1577" s="6"/>
      <c r="HZ1577" s="6"/>
      <c r="IA1577" s="6"/>
      <c r="IB1577" s="6"/>
      <c r="IC1577" s="6"/>
      <c r="ID1577" s="6"/>
      <c r="IE1577" s="6"/>
      <c r="IF1577" s="6"/>
      <c r="IG1577" s="6"/>
      <c r="IH1577" s="6"/>
      <c r="II1577" s="6"/>
      <c r="IJ1577" s="6"/>
      <c r="IK1577" s="6"/>
      <c r="IL1577" s="6"/>
      <c r="IM1577" s="6"/>
      <c r="IN1577" s="6"/>
      <c r="IO1577" s="6"/>
      <c r="IP1577" s="6"/>
      <c r="IQ1577" s="6"/>
      <c r="IR1577" s="6"/>
      <c r="IS1577" s="6"/>
      <c r="IT1577" s="6"/>
      <c r="IU1577" s="6"/>
      <c r="IV1577" s="6"/>
      <c r="IW1577" s="6"/>
      <c r="IX1577" s="6"/>
      <c r="IY1577" s="6"/>
      <c r="IZ1577" s="6"/>
    </row>
    <row r="1578" spans="1:260" s="5" customFormat="1" x14ac:dyDescent="0.35">
      <c r="A1578" s="32">
        <v>1574</v>
      </c>
      <c r="B1578" s="33">
        <f>ESTUDIANTES!B1578</f>
        <v>0</v>
      </c>
      <c r="C1578" s="33">
        <f>ESTUDIANTES!C1578</f>
        <v>0</v>
      </c>
      <c r="D1578" s="99">
        <f>ESTUDIANTES!D1578</f>
        <v>0</v>
      </c>
      <c r="E1578" s="99"/>
      <c r="F1578" s="99"/>
      <c r="G1578" s="99"/>
      <c r="H1578" s="34">
        <f>ESTUDIANTES!E1578</f>
        <v>0</v>
      </c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/>
      <c r="GK1578" s="6"/>
      <c r="GL1578" s="6"/>
      <c r="GM1578" s="6"/>
      <c r="GN1578" s="6"/>
      <c r="GO1578" s="6"/>
      <c r="GP1578" s="6"/>
      <c r="GQ1578" s="6"/>
      <c r="GR1578" s="6"/>
      <c r="GS1578" s="6"/>
      <c r="GT1578" s="6"/>
      <c r="GU1578" s="6"/>
      <c r="GV1578" s="6"/>
      <c r="GW1578" s="6"/>
      <c r="GX1578" s="6"/>
      <c r="GY1578" s="6"/>
      <c r="GZ1578" s="6"/>
      <c r="HA1578" s="6"/>
      <c r="HB1578" s="6"/>
      <c r="HC1578" s="6"/>
      <c r="HD1578" s="6"/>
      <c r="HE1578" s="6"/>
      <c r="HF1578" s="6"/>
      <c r="HG1578" s="6"/>
      <c r="HH1578" s="6"/>
      <c r="HI1578" s="6"/>
      <c r="HJ1578" s="6"/>
      <c r="HK1578" s="6"/>
      <c r="HL1578" s="6"/>
      <c r="HM1578" s="6"/>
      <c r="HN1578" s="6"/>
      <c r="HO1578" s="6"/>
      <c r="HP1578" s="6"/>
      <c r="HQ1578" s="6"/>
      <c r="HR1578" s="6"/>
      <c r="HS1578" s="6"/>
      <c r="HT1578" s="6"/>
      <c r="HU1578" s="6"/>
      <c r="HV1578" s="6"/>
      <c r="HW1578" s="6"/>
      <c r="HX1578" s="6"/>
      <c r="HY1578" s="6"/>
      <c r="HZ1578" s="6"/>
      <c r="IA1578" s="6"/>
      <c r="IB1578" s="6"/>
      <c r="IC1578" s="6"/>
      <c r="ID1578" s="6"/>
      <c r="IE1578" s="6"/>
      <c r="IF1578" s="6"/>
      <c r="IG1578" s="6"/>
      <c r="IH1578" s="6"/>
      <c r="II1578" s="6"/>
      <c r="IJ1578" s="6"/>
      <c r="IK1578" s="6"/>
      <c r="IL1578" s="6"/>
      <c r="IM1578" s="6"/>
      <c r="IN1578" s="6"/>
      <c r="IO1578" s="6"/>
      <c r="IP1578" s="6"/>
      <c r="IQ1578" s="6"/>
      <c r="IR1578" s="6"/>
      <c r="IS1578" s="6"/>
      <c r="IT1578" s="6"/>
      <c r="IU1578" s="6"/>
      <c r="IV1578" s="6"/>
      <c r="IW1578" s="6"/>
      <c r="IX1578" s="6"/>
      <c r="IY1578" s="6"/>
      <c r="IZ1578" s="6"/>
    </row>
    <row r="1579" spans="1:260" s="5" customFormat="1" x14ac:dyDescent="0.35">
      <c r="A1579" s="32">
        <v>1575</v>
      </c>
      <c r="B1579" s="33">
        <f>ESTUDIANTES!B1579</f>
        <v>0</v>
      </c>
      <c r="C1579" s="33">
        <f>ESTUDIANTES!C1579</f>
        <v>0</v>
      </c>
      <c r="D1579" s="99">
        <f>ESTUDIANTES!D1579</f>
        <v>0</v>
      </c>
      <c r="E1579" s="99"/>
      <c r="F1579" s="99"/>
      <c r="G1579" s="99"/>
      <c r="H1579" s="34">
        <f>ESTUDIANTES!E1579</f>
        <v>0</v>
      </c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/>
      <c r="GK1579" s="6"/>
      <c r="GL1579" s="6"/>
      <c r="GM1579" s="6"/>
      <c r="GN1579" s="6"/>
      <c r="GO1579" s="6"/>
      <c r="GP1579" s="6"/>
      <c r="GQ1579" s="6"/>
      <c r="GR1579" s="6"/>
      <c r="GS1579" s="6"/>
      <c r="GT1579" s="6"/>
      <c r="GU1579" s="6"/>
      <c r="GV1579" s="6"/>
      <c r="GW1579" s="6"/>
      <c r="GX1579" s="6"/>
      <c r="GY1579" s="6"/>
      <c r="GZ1579" s="6"/>
      <c r="HA1579" s="6"/>
      <c r="HB1579" s="6"/>
      <c r="HC1579" s="6"/>
      <c r="HD1579" s="6"/>
      <c r="HE1579" s="6"/>
      <c r="HF1579" s="6"/>
      <c r="HG1579" s="6"/>
      <c r="HH1579" s="6"/>
      <c r="HI1579" s="6"/>
      <c r="HJ1579" s="6"/>
      <c r="HK1579" s="6"/>
      <c r="HL1579" s="6"/>
      <c r="HM1579" s="6"/>
      <c r="HN1579" s="6"/>
      <c r="HO1579" s="6"/>
      <c r="HP1579" s="6"/>
      <c r="HQ1579" s="6"/>
      <c r="HR1579" s="6"/>
      <c r="HS1579" s="6"/>
      <c r="HT1579" s="6"/>
      <c r="HU1579" s="6"/>
      <c r="HV1579" s="6"/>
      <c r="HW1579" s="6"/>
      <c r="HX1579" s="6"/>
      <c r="HY1579" s="6"/>
      <c r="HZ1579" s="6"/>
      <c r="IA1579" s="6"/>
      <c r="IB1579" s="6"/>
      <c r="IC1579" s="6"/>
      <c r="ID1579" s="6"/>
      <c r="IE1579" s="6"/>
      <c r="IF1579" s="6"/>
      <c r="IG1579" s="6"/>
      <c r="IH1579" s="6"/>
      <c r="II1579" s="6"/>
      <c r="IJ1579" s="6"/>
      <c r="IK1579" s="6"/>
      <c r="IL1579" s="6"/>
      <c r="IM1579" s="6"/>
      <c r="IN1579" s="6"/>
      <c r="IO1579" s="6"/>
      <c r="IP1579" s="6"/>
      <c r="IQ1579" s="6"/>
      <c r="IR1579" s="6"/>
      <c r="IS1579" s="6"/>
      <c r="IT1579" s="6"/>
      <c r="IU1579" s="6"/>
      <c r="IV1579" s="6"/>
      <c r="IW1579" s="6"/>
      <c r="IX1579" s="6"/>
      <c r="IY1579" s="6"/>
      <c r="IZ1579" s="6"/>
    </row>
    <row r="1580" spans="1:260" s="5" customFormat="1" x14ac:dyDescent="0.35">
      <c r="A1580" s="32">
        <v>1576</v>
      </c>
      <c r="B1580" s="33">
        <f>ESTUDIANTES!B1580</f>
        <v>0</v>
      </c>
      <c r="C1580" s="33">
        <f>ESTUDIANTES!C1580</f>
        <v>0</v>
      </c>
      <c r="D1580" s="99">
        <f>ESTUDIANTES!D1580</f>
        <v>0</v>
      </c>
      <c r="E1580" s="99"/>
      <c r="F1580" s="99"/>
      <c r="G1580" s="99"/>
      <c r="H1580" s="34">
        <f>ESTUDIANTES!E1580</f>
        <v>0</v>
      </c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/>
      <c r="GK1580" s="6"/>
      <c r="GL1580" s="6"/>
      <c r="GM1580" s="6"/>
      <c r="GN1580" s="6"/>
      <c r="GO1580" s="6"/>
      <c r="GP1580" s="6"/>
      <c r="GQ1580" s="6"/>
      <c r="GR1580" s="6"/>
      <c r="GS1580" s="6"/>
      <c r="GT1580" s="6"/>
      <c r="GU1580" s="6"/>
      <c r="GV1580" s="6"/>
      <c r="GW1580" s="6"/>
      <c r="GX1580" s="6"/>
      <c r="GY1580" s="6"/>
      <c r="GZ1580" s="6"/>
      <c r="HA1580" s="6"/>
      <c r="HB1580" s="6"/>
      <c r="HC1580" s="6"/>
      <c r="HD1580" s="6"/>
      <c r="HE1580" s="6"/>
      <c r="HF1580" s="6"/>
      <c r="HG1580" s="6"/>
      <c r="HH1580" s="6"/>
      <c r="HI1580" s="6"/>
      <c r="HJ1580" s="6"/>
      <c r="HK1580" s="6"/>
      <c r="HL1580" s="6"/>
      <c r="HM1580" s="6"/>
      <c r="HN1580" s="6"/>
      <c r="HO1580" s="6"/>
      <c r="HP1580" s="6"/>
      <c r="HQ1580" s="6"/>
      <c r="HR1580" s="6"/>
      <c r="HS1580" s="6"/>
      <c r="HT1580" s="6"/>
      <c r="HU1580" s="6"/>
      <c r="HV1580" s="6"/>
      <c r="HW1580" s="6"/>
      <c r="HX1580" s="6"/>
      <c r="HY1580" s="6"/>
      <c r="HZ1580" s="6"/>
      <c r="IA1580" s="6"/>
      <c r="IB1580" s="6"/>
      <c r="IC1580" s="6"/>
      <c r="ID1580" s="6"/>
      <c r="IE1580" s="6"/>
      <c r="IF1580" s="6"/>
      <c r="IG1580" s="6"/>
      <c r="IH1580" s="6"/>
      <c r="II1580" s="6"/>
      <c r="IJ1580" s="6"/>
      <c r="IK1580" s="6"/>
      <c r="IL1580" s="6"/>
      <c r="IM1580" s="6"/>
      <c r="IN1580" s="6"/>
      <c r="IO1580" s="6"/>
      <c r="IP1580" s="6"/>
      <c r="IQ1580" s="6"/>
      <c r="IR1580" s="6"/>
      <c r="IS1580" s="6"/>
      <c r="IT1580" s="6"/>
      <c r="IU1580" s="6"/>
      <c r="IV1580" s="6"/>
      <c r="IW1580" s="6"/>
      <c r="IX1580" s="6"/>
      <c r="IY1580" s="6"/>
      <c r="IZ1580" s="6"/>
    </row>
    <row r="1581" spans="1:260" s="5" customFormat="1" x14ac:dyDescent="0.35">
      <c r="A1581" s="32">
        <v>1577</v>
      </c>
      <c r="B1581" s="33">
        <f>ESTUDIANTES!B1581</f>
        <v>0</v>
      </c>
      <c r="C1581" s="33">
        <f>ESTUDIANTES!C1581</f>
        <v>0</v>
      </c>
      <c r="D1581" s="99">
        <f>ESTUDIANTES!D1581</f>
        <v>0</v>
      </c>
      <c r="E1581" s="99"/>
      <c r="F1581" s="99"/>
      <c r="G1581" s="99"/>
      <c r="H1581" s="34">
        <f>ESTUDIANTES!E1581</f>
        <v>0</v>
      </c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/>
      <c r="GK1581" s="6"/>
      <c r="GL1581" s="6"/>
      <c r="GM1581" s="6"/>
      <c r="GN1581" s="6"/>
      <c r="GO1581" s="6"/>
      <c r="GP1581" s="6"/>
      <c r="GQ1581" s="6"/>
      <c r="GR1581" s="6"/>
      <c r="GS1581" s="6"/>
      <c r="GT1581" s="6"/>
      <c r="GU1581" s="6"/>
      <c r="GV1581" s="6"/>
      <c r="GW1581" s="6"/>
      <c r="GX1581" s="6"/>
      <c r="GY1581" s="6"/>
      <c r="GZ1581" s="6"/>
      <c r="HA1581" s="6"/>
      <c r="HB1581" s="6"/>
      <c r="HC1581" s="6"/>
      <c r="HD1581" s="6"/>
      <c r="HE1581" s="6"/>
      <c r="HF1581" s="6"/>
      <c r="HG1581" s="6"/>
      <c r="HH1581" s="6"/>
      <c r="HI1581" s="6"/>
      <c r="HJ1581" s="6"/>
      <c r="HK1581" s="6"/>
      <c r="HL1581" s="6"/>
      <c r="HM1581" s="6"/>
      <c r="HN1581" s="6"/>
      <c r="HO1581" s="6"/>
      <c r="HP1581" s="6"/>
      <c r="HQ1581" s="6"/>
      <c r="HR1581" s="6"/>
      <c r="HS1581" s="6"/>
      <c r="HT1581" s="6"/>
      <c r="HU1581" s="6"/>
      <c r="HV1581" s="6"/>
      <c r="HW1581" s="6"/>
      <c r="HX1581" s="6"/>
      <c r="HY1581" s="6"/>
      <c r="HZ1581" s="6"/>
      <c r="IA1581" s="6"/>
      <c r="IB1581" s="6"/>
      <c r="IC1581" s="6"/>
      <c r="ID1581" s="6"/>
      <c r="IE1581" s="6"/>
      <c r="IF1581" s="6"/>
      <c r="IG1581" s="6"/>
      <c r="IH1581" s="6"/>
      <c r="II1581" s="6"/>
      <c r="IJ1581" s="6"/>
      <c r="IK1581" s="6"/>
      <c r="IL1581" s="6"/>
      <c r="IM1581" s="6"/>
      <c r="IN1581" s="6"/>
      <c r="IO1581" s="6"/>
      <c r="IP1581" s="6"/>
      <c r="IQ1581" s="6"/>
      <c r="IR1581" s="6"/>
      <c r="IS1581" s="6"/>
      <c r="IT1581" s="6"/>
      <c r="IU1581" s="6"/>
      <c r="IV1581" s="6"/>
      <c r="IW1581" s="6"/>
      <c r="IX1581" s="6"/>
      <c r="IY1581" s="6"/>
      <c r="IZ1581" s="6"/>
    </row>
    <row r="1582" spans="1:260" s="5" customFormat="1" x14ac:dyDescent="0.35">
      <c r="A1582" s="32">
        <v>1578</v>
      </c>
      <c r="B1582" s="33">
        <f>ESTUDIANTES!B1582</f>
        <v>0</v>
      </c>
      <c r="C1582" s="33">
        <f>ESTUDIANTES!C1582</f>
        <v>0</v>
      </c>
      <c r="D1582" s="99">
        <f>ESTUDIANTES!D1582</f>
        <v>0</v>
      </c>
      <c r="E1582" s="99"/>
      <c r="F1582" s="99"/>
      <c r="G1582" s="99"/>
      <c r="H1582" s="34">
        <f>ESTUDIANTES!E1582</f>
        <v>0</v>
      </c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/>
      <c r="GK1582" s="6"/>
      <c r="GL1582" s="6"/>
      <c r="GM1582" s="6"/>
      <c r="GN1582" s="6"/>
      <c r="GO1582" s="6"/>
      <c r="GP1582" s="6"/>
      <c r="GQ1582" s="6"/>
      <c r="GR1582" s="6"/>
      <c r="GS1582" s="6"/>
      <c r="GT1582" s="6"/>
      <c r="GU1582" s="6"/>
      <c r="GV1582" s="6"/>
      <c r="GW1582" s="6"/>
      <c r="GX1582" s="6"/>
      <c r="GY1582" s="6"/>
      <c r="GZ1582" s="6"/>
      <c r="HA1582" s="6"/>
      <c r="HB1582" s="6"/>
      <c r="HC1582" s="6"/>
      <c r="HD1582" s="6"/>
      <c r="HE1582" s="6"/>
      <c r="HF1582" s="6"/>
      <c r="HG1582" s="6"/>
      <c r="HH1582" s="6"/>
      <c r="HI1582" s="6"/>
      <c r="HJ1582" s="6"/>
      <c r="HK1582" s="6"/>
      <c r="HL1582" s="6"/>
      <c r="HM1582" s="6"/>
      <c r="HN1582" s="6"/>
      <c r="HO1582" s="6"/>
      <c r="HP1582" s="6"/>
      <c r="HQ1582" s="6"/>
      <c r="HR1582" s="6"/>
      <c r="HS1582" s="6"/>
      <c r="HT1582" s="6"/>
      <c r="HU1582" s="6"/>
      <c r="HV1582" s="6"/>
      <c r="HW1582" s="6"/>
      <c r="HX1582" s="6"/>
      <c r="HY1582" s="6"/>
      <c r="HZ1582" s="6"/>
      <c r="IA1582" s="6"/>
      <c r="IB1582" s="6"/>
      <c r="IC1582" s="6"/>
      <c r="ID1582" s="6"/>
      <c r="IE1582" s="6"/>
      <c r="IF1582" s="6"/>
      <c r="IG1582" s="6"/>
      <c r="IH1582" s="6"/>
      <c r="II1582" s="6"/>
      <c r="IJ1582" s="6"/>
      <c r="IK1582" s="6"/>
      <c r="IL1582" s="6"/>
      <c r="IM1582" s="6"/>
      <c r="IN1582" s="6"/>
      <c r="IO1582" s="6"/>
      <c r="IP1582" s="6"/>
      <c r="IQ1582" s="6"/>
      <c r="IR1582" s="6"/>
      <c r="IS1582" s="6"/>
      <c r="IT1582" s="6"/>
      <c r="IU1582" s="6"/>
      <c r="IV1582" s="6"/>
      <c r="IW1582" s="6"/>
      <c r="IX1582" s="6"/>
      <c r="IY1582" s="6"/>
      <c r="IZ1582" s="6"/>
    </row>
    <row r="1583" spans="1:260" s="5" customFormat="1" x14ac:dyDescent="0.35">
      <c r="A1583" s="32">
        <v>1579</v>
      </c>
      <c r="B1583" s="33">
        <f>ESTUDIANTES!B1583</f>
        <v>0</v>
      </c>
      <c r="C1583" s="33">
        <f>ESTUDIANTES!C1583</f>
        <v>0</v>
      </c>
      <c r="D1583" s="99">
        <f>ESTUDIANTES!D1583</f>
        <v>0</v>
      </c>
      <c r="E1583" s="99"/>
      <c r="F1583" s="99"/>
      <c r="G1583" s="99"/>
      <c r="H1583" s="34">
        <f>ESTUDIANTES!E1583</f>
        <v>0</v>
      </c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/>
      <c r="GK1583" s="6"/>
      <c r="GL1583" s="6"/>
      <c r="GM1583" s="6"/>
      <c r="GN1583" s="6"/>
      <c r="GO1583" s="6"/>
      <c r="GP1583" s="6"/>
      <c r="GQ1583" s="6"/>
      <c r="GR1583" s="6"/>
      <c r="GS1583" s="6"/>
      <c r="GT1583" s="6"/>
      <c r="GU1583" s="6"/>
      <c r="GV1583" s="6"/>
      <c r="GW1583" s="6"/>
      <c r="GX1583" s="6"/>
      <c r="GY1583" s="6"/>
      <c r="GZ1583" s="6"/>
      <c r="HA1583" s="6"/>
      <c r="HB1583" s="6"/>
      <c r="HC1583" s="6"/>
      <c r="HD1583" s="6"/>
      <c r="HE1583" s="6"/>
      <c r="HF1583" s="6"/>
      <c r="HG1583" s="6"/>
      <c r="HH1583" s="6"/>
      <c r="HI1583" s="6"/>
      <c r="HJ1583" s="6"/>
      <c r="HK1583" s="6"/>
      <c r="HL1583" s="6"/>
      <c r="HM1583" s="6"/>
      <c r="HN1583" s="6"/>
      <c r="HO1583" s="6"/>
      <c r="HP1583" s="6"/>
      <c r="HQ1583" s="6"/>
      <c r="HR1583" s="6"/>
      <c r="HS1583" s="6"/>
      <c r="HT1583" s="6"/>
      <c r="HU1583" s="6"/>
      <c r="HV1583" s="6"/>
      <c r="HW1583" s="6"/>
      <c r="HX1583" s="6"/>
      <c r="HY1583" s="6"/>
      <c r="HZ1583" s="6"/>
      <c r="IA1583" s="6"/>
      <c r="IB1583" s="6"/>
      <c r="IC1583" s="6"/>
      <c r="ID1583" s="6"/>
      <c r="IE1583" s="6"/>
      <c r="IF1583" s="6"/>
      <c r="IG1583" s="6"/>
      <c r="IH1583" s="6"/>
      <c r="II1583" s="6"/>
      <c r="IJ1583" s="6"/>
      <c r="IK1583" s="6"/>
      <c r="IL1583" s="6"/>
      <c r="IM1583" s="6"/>
      <c r="IN1583" s="6"/>
      <c r="IO1583" s="6"/>
      <c r="IP1583" s="6"/>
      <c r="IQ1583" s="6"/>
      <c r="IR1583" s="6"/>
      <c r="IS1583" s="6"/>
      <c r="IT1583" s="6"/>
      <c r="IU1583" s="6"/>
      <c r="IV1583" s="6"/>
      <c r="IW1583" s="6"/>
      <c r="IX1583" s="6"/>
      <c r="IY1583" s="6"/>
      <c r="IZ1583" s="6"/>
    </row>
    <row r="1584" spans="1:260" s="5" customFormat="1" x14ac:dyDescent="0.35">
      <c r="A1584" s="32">
        <v>1580</v>
      </c>
      <c r="B1584" s="33">
        <f>ESTUDIANTES!B1584</f>
        <v>0</v>
      </c>
      <c r="C1584" s="33">
        <f>ESTUDIANTES!C1584</f>
        <v>0</v>
      </c>
      <c r="D1584" s="99">
        <f>ESTUDIANTES!D1584</f>
        <v>0</v>
      </c>
      <c r="E1584" s="99"/>
      <c r="F1584" s="99"/>
      <c r="G1584" s="99"/>
      <c r="H1584" s="34">
        <f>ESTUDIANTES!E1584</f>
        <v>0</v>
      </c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/>
      <c r="GK1584" s="6"/>
      <c r="GL1584" s="6"/>
      <c r="GM1584" s="6"/>
      <c r="GN1584" s="6"/>
      <c r="GO1584" s="6"/>
      <c r="GP1584" s="6"/>
      <c r="GQ1584" s="6"/>
      <c r="GR1584" s="6"/>
      <c r="GS1584" s="6"/>
      <c r="GT1584" s="6"/>
      <c r="GU1584" s="6"/>
      <c r="GV1584" s="6"/>
      <c r="GW1584" s="6"/>
      <c r="GX1584" s="6"/>
      <c r="GY1584" s="6"/>
      <c r="GZ1584" s="6"/>
      <c r="HA1584" s="6"/>
      <c r="HB1584" s="6"/>
      <c r="HC1584" s="6"/>
      <c r="HD1584" s="6"/>
      <c r="HE1584" s="6"/>
      <c r="HF1584" s="6"/>
      <c r="HG1584" s="6"/>
      <c r="HH1584" s="6"/>
      <c r="HI1584" s="6"/>
      <c r="HJ1584" s="6"/>
      <c r="HK1584" s="6"/>
      <c r="HL1584" s="6"/>
      <c r="HM1584" s="6"/>
      <c r="HN1584" s="6"/>
      <c r="HO1584" s="6"/>
      <c r="HP1584" s="6"/>
      <c r="HQ1584" s="6"/>
      <c r="HR1584" s="6"/>
      <c r="HS1584" s="6"/>
      <c r="HT1584" s="6"/>
      <c r="HU1584" s="6"/>
      <c r="HV1584" s="6"/>
      <c r="HW1584" s="6"/>
      <c r="HX1584" s="6"/>
      <c r="HY1584" s="6"/>
      <c r="HZ1584" s="6"/>
      <c r="IA1584" s="6"/>
      <c r="IB1584" s="6"/>
      <c r="IC1584" s="6"/>
      <c r="ID1584" s="6"/>
      <c r="IE1584" s="6"/>
      <c r="IF1584" s="6"/>
      <c r="IG1584" s="6"/>
      <c r="IH1584" s="6"/>
      <c r="II1584" s="6"/>
      <c r="IJ1584" s="6"/>
      <c r="IK1584" s="6"/>
      <c r="IL1584" s="6"/>
      <c r="IM1584" s="6"/>
      <c r="IN1584" s="6"/>
      <c r="IO1584" s="6"/>
      <c r="IP1584" s="6"/>
      <c r="IQ1584" s="6"/>
      <c r="IR1584" s="6"/>
      <c r="IS1584" s="6"/>
      <c r="IT1584" s="6"/>
      <c r="IU1584" s="6"/>
      <c r="IV1584" s="6"/>
      <c r="IW1584" s="6"/>
      <c r="IX1584" s="6"/>
      <c r="IY1584" s="6"/>
      <c r="IZ1584" s="6"/>
    </row>
    <row r="1585" spans="1:260" s="5" customFormat="1" x14ac:dyDescent="0.35">
      <c r="A1585" s="32">
        <v>1581</v>
      </c>
      <c r="B1585" s="33">
        <f>ESTUDIANTES!B1585</f>
        <v>0</v>
      </c>
      <c r="C1585" s="33">
        <f>ESTUDIANTES!C1585</f>
        <v>0</v>
      </c>
      <c r="D1585" s="99">
        <f>ESTUDIANTES!D1585</f>
        <v>0</v>
      </c>
      <c r="E1585" s="99"/>
      <c r="F1585" s="99"/>
      <c r="G1585" s="99"/>
      <c r="H1585" s="34">
        <f>ESTUDIANTES!E1585</f>
        <v>0</v>
      </c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/>
      <c r="GK1585" s="6"/>
      <c r="GL1585" s="6"/>
      <c r="GM1585" s="6"/>
      <c r="GN1585" s="6"/>
      <c r="GO1585" s="6"/>
      <c r="GP1585" s="6"/>
      <c r="GQ1585" s="6"/>
      <c r="GR1585" s="6"/>
      <c r="GS1585" s="6"/>
      <c r="GT1585" s="6"/>
      <c r="GU1585" s="6"/>
      <c r="GV1585" s="6"/>
      <c r="GW1585" s="6"/>
      <c r="GX1585" s="6"/>
      <c r="GY1585" s="6"/>
      <c r="GZ1585" s="6"/>
      <c r="HA1585" s="6"/>
      <c r="HB1585" s="6"/>
      <c r="HC1585" s="6"/>
      <c r="HD1585" s="6"/>
      <c r="HE1585" s="6"/>
      <c r="HF1585" s="6"/>
      <c r="HG1585" s="6"/>
      <c r="HH1585" s="6"/>
      <c r="HI1585" s="6"/>
      <c r="HJ1585" s="6"/>
      <c r="HK1585" s="6"/>
      <c r="HL1585" s="6"/>
      <c r="HM1585" s="6"/>
      <c r="HN1585" s="6"/>
      <c r="HO1585" s="6"/>
      <c r="HP1585" s="6"/>
      <c r="HQ1585" s="6"/>
      <c r="HR1585" s="6"/>
      <c r="HS1585" s="6"/>
      <c r="HT1585" s="6"/>
      <c r="HU1585" s="6"/>
      <c r="HV1585" s="6"/>
      <c r="HW1585" s="6"/>
      <c r="HX1585" s="6"/>
      <c r="HY1585" s="6"/>
      <c r="HZ1585" s="6"/>
      <c r="IA1585" s="6"/>
      <c r="IB1585" s="6"/>
      <c r="IC1585" s="6"/>
      <c r="ID1585" s="6"/>
      <c r="IE1585" s="6"/>
      <c r="IF1585" s="6"/>
      <c r="IG1585" s="6"/>
      <c r="IH1585" s="6"/>
      <c r="II1585" s="6"/>
      <c r="IJ1585" s="6"/>
      <c r="IK1585" s="6"/>
      <c r="IL1585" s="6"/>
      <c r="IM1585" s="6"/>
      <c r="IN1585" s="6"/>
      <c r="IO1585" s="6"/>
      <c r="IP1585" s="6"/>
      <c r="IQ1585" s="6"/>
      <c r="IR1585" s="6"/>
      <c r="IS1585" s="6"/>
      <c r="IT1585" s="6"/>
      <c r="IU1585" s="6"/>
      <c r="IV1585" s="6"/>
      <c r="IW1585" s="6"/>
      <c r="IX1585" s="6"/>
      <c r="IY1585" s="6"/>
      <c r="IZ1585" s="6"/>
    </row>
    <row r="1586" spans="1:260" s="5" customFormat="1" x14ac:dyDescent="0.35">
      <c r="A1586" s="32">
        <v>1582</v>
      </c>
      <c r="B1586" s="33">
        <f>ESTUDIANTES!B1586</f>
        <v>0</v>
      </c>
      <c r="C1586" s="33">
        <f>ESTUDIANTES!C1586</f>
        <v>0</v>
      </c>
      <c r="D1586" s="99">
        <f>ESTUDIANTES!D1586</f>
        <v>0</v>
      </c>
      <c r="E1586" s="99"/>
      <c r="F1586" s="99"/>
      <c r="G1586" s="99"/>
      <c r="H1586" s="34">
        <f>ESTUDIANTES!E1586</f>
        <v>0</v>
      </c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  <c r="GG1586" s="6"/>
      <c r="GH1586" s="6"/>
      <c r="GI1586" s="6"/>
      <c r="GJ1586" s="6"/>
      <c r="GK1586" s="6"/>
      <c r="GL1586" s="6"/>
      <c r="GM1586" s="6"/>
      <c r="GN1586" s="6"/>
      <c r="GO1586" s="6"/>
      <c r="GP1586" s="6"/>
      <c r="GQ1586" s="6"/>
      <c r="GR1586" s="6"/>
      <c r="GS1586" s="6"/>
      <c r="GT1586" s="6"/>
      <c r="GU1586" s="6"/>
      <c r="GV1586" s="6"/>
      <c r="GW1586" s="6"/>
      <c r="GX1586" s="6"/>
      <c r="GY1586" s="6"/>
      <c r="GZ1586" s="6"/>
      <c r="HA1586" s="6"/>
      <c r="HB1586" s="6"/>
      <c r="HC1586" s="6"/>
      <c r="HD1586" s="6"/>
      <c r="HE1586" s="6"/>
      <c r="HF1586" s="6"/>
      <c r="HG1586" s="6"/>
      <c r="HH1586" s="6"/>
      <c r="HI1586" s="6"/>
      <c r="HJ1586" s="6"/>
      <c r="HK1586" s="6"/>
      <c r="HL1586" s="6"/>
      <c r="HM1586" s="6"/>
      <c r="HN1586" s="6"/>
      <c r="HO1586" s="6"/>
      <c r="HP1586" s="6"/>
      <c r="HQ1586" s="6"/>
      <c r="HR1586" s="6"/>
      <c r="HS1586" s="6"/>
      <c r="HT1586" s="6"/>
      <c r="HU1586" s="6"/>
      <c r="HV1586" s="6"/>
      <c r="HW1586" s="6"/>
      <c r="HX1586" s="6"/>
      <c r="HY1586" s="6"/>
      <c r="HZ1586" s="6"/>
      <c r="IA1586" s="6"/>
      <c r="IB1586" s="6"/>
      <c r="IC1586" s="6"/>
      <c r="ID1586" s="6"/>
      <c r="IE1586" s="6"/>
      <c r="IF1586" s="6"/>
      <c r="IG1586" s="6"/>
      <c r="IH1586" s="6"/>
      <c r="II1586" s="6"/>
      <c r="IJ1586" s="6"/>
      <c r="IK1586" s="6"/>
      <c r="IL1586" s="6"/>
      <c r="IM1586" s="6"/>
      <c r="IN1586" s="6"/>
      <c r="IO1586" s="6"/>
      <c r="IP1586" s="6"/>
      <c r="IQ1586" s="6"/>
      <c r="IR1586" s="6"/>
      <c r="IS1586" s="6"/>
      <c r="IT1586" s="6"/>
      <c r="IU1586" s="6"/>
      <c r="IV1586" s="6"/>
      <c r="IW1586" s="6"/>
      <c r="IX1586" s="6"/>
      <c r="IY1586" s="6"/>
      <c r="IZ1586" s="6"/>
    </row>
    <row r="1587" spans="1:260" s="5" customFormat="1" x14ac:dyDescent="0.35">
      <c r="A1587" s="32">
        <v>1583</v>
      </c>
      <c r="B1587" s="33">
        <f>ESTUDIANTES!B1587</f>
        <v>0</v>
      </c>
      <c r="C1587" s="33">
        <f>ESTUDIANTES!C1587</f>
        <v>0</v>
      </c>
      <c r="D1587" s="99">
        <f>ESTUDIANTES!D1587</f>
        <v>0</v>
      </c>
      <c r="E1587" s="99"/>
      <c r="F1587" s="99"/>
      <c r="G1587" s="99"/>
      <c r="H1587" s="34">
        <f>ESTUDIANTES!E1587</f>
        <v>0</v>
      </c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  <c r="GG1587" s="6"/>
      <c r="GH1587" s="6"/>
      <c r="GI1587" s="6"/>
      <c r="GJ1587" s="6"/>
      <c r="GK1587" s="6"/>
      <c r="GL1587" s="6"/>
      <c r="GM1587" s="6"/>
      <c r="GN1587" s="6"/>
      <c r="GO1587" s="6"/>
      <c r="GP1587" s="6"/>
      <c r="GQ1587" s="6"/>
      <c r="GR1587" s="6"/>
      <c r="GS1587" s="6"/>
      <c r="GT1587" s="6"/>
      <c r="GU1587" s="6"/>
      <c r="GV1587" s="6"/>
      <c r="GW1587" s="6"/>
      <c r="GX1587" s="6"/>
      <c r="GY1587" s="6"/>
      <c r="GZ1587" s="6"/>
      <c r="HA1587" s="6"/>
      <c r="HB1587" s="6"/>
      <c r="HC1587" s="6"/>
      <c r="HD1587" s="6"/>
      <c r="HE1587" s="6"/>
      <c r="HF1587" s="6"/>
      <c r="HG1587" s="6"/>
      <c r="HH1587" s="6"/>
      <c r="HI1587" s="6"/>
      <c r="HJ1587" s="6"/>
      <c r="HK1587" s="6"/>
      <c r="HL1587" s="6"/>
      <c r="HM1587" s="6"/>
      <c r="HN1587" s="6"/>
      <c r="HO1587" s="6"/>
      <c r="HP1587" s="6"/>
      <c r="HQ1587" s="6"/>
      <c r="HR1587" s="6"/>
      <c r="HS1587" s="6"/>
      <c r="HT1587" s="6"/>
      <c r="HU1587" s="6"/>
      <c r="HV1587" s="6"/>
      <c r="HW1587" s="6"/>
      <c r="HX1587" s="6"/>
      <c r="HY1587" s="6"/>
      <c r="HZ1587" s="6"/>
      <c r="IA1587" s="6"/>
      <c r="IB1587" s="6"/>
      <c r="IC1587" s="6"/>
      <c r="ID1587" s="6"/>
      <c r="IE1587" s="6"/>
      <c r="IF1587" s="6"/>
      <c r="IG1587" s="6"/>
      <c r="IH1587" s="6"/>
      <c r="II1587" s="6"/>
      <c r="IJ1587" s="6"/>
      <c r="IK1587" s="6"/>
      <c r="IL1587" s="6"/>
      <c r="IM1587" s="6"/>
      <c r="IN1587" s="6"/>
      <c r="IO1587" s="6"/>
      <c r="IP1587" s="6"/>
      <c r="IQ1587" s="6"/>
      <c r="IR1587" s="6"/>
      <c r="IS1587" s="6"/>
      <c r="IT1587" s="6"/>
      <c r="IU1587" s="6"/>
      <c r="IV1587" s="6"/>
      <c r="IW1587" s="6"/>
      <c r="IX1587" s="6"/>
      <c r="IY1587" s="6"/>
      <c r="IZ1587" s="6"/>
    </row>
    <row r="1588" spans="1:260" s="5" customFormat="1" x14ac:dyDescent="0.35">
      <c r="A1588" s="32">
        <v>1584</v>
      </c>
      <c r="B1588" s="33">
        <f>ESTUDIANTES!B1588</f>
        <v>0</v>
      </c>
      <c r="C1588" s="33">
        <f>ESTUDIANTES!C1588</f>
        <v>0</v>
      </c>
      <c r="D1588" s="99">
        <f>ESTUDIANTES!D1588</f>
        <v>0</v>
      </c>
      <c r="E1588" s="99"/>
      <c r="F1588" s="99"/>
      <c r="G1588" s="99"/>
      <c r="H1588" s="34">
        <f>ESTUDIANTES!E1588</f>
        <v>0</v>
      </c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  <c r="GG1588" s="6"/>
      <c r="GH1588" s="6"/>
      <c r="GI1588" s="6"/>
      <c r="GJ1588" s="6"/>
      <c r="GK1588" s="6"/>
      <c r="GL1588" s="6"/>
      <c r="GM1588" s="6"/>
      <c r="GN1588" s="6"/>
      <c r="GO1588" s="6"/>
      <c r="GP1588" s="6"/>
      <c r="GQ1588" s="6"/>
      <c r="GR1588" s="6"/>
      <c r="GS1588" s="6"/>
      <c r="GT1588" s="6"/>
      <c r="GU1588" s="6"/>
      <c r="GV1588" s="6"/>
      <c r="GW1588" s="6"/>
      <c r="GX1588" s="6"/>
      <c r="GY1588" s="6"/>
      <c r="GZ1588" s="6"/>
      <c r="HA1588" s="6"/>
      <c r="HB1588" s="6"/>
      <c r="HC1588" s="6"/>
      <c r="HD1588" s="6"/>
      <c r="HE1588" s="6"/>
      <c r="HF1588" s="6"/>
      <c r="HG1588" s="6"/>
      <c r="HH1588" s="6"/>
      <c r="HI1588" s="6"/>
      <c r="HJ1588" s="6"/>
      <c r="HK1588" s="6"/>
      <c r="HL1588" s="6"/>
      <c r="HM1588" s="6"/>
      <c r="HN1588" s="6"/>
      <c r="HO1588" s="6"/>
      <c r="HP1588" s="6"/>
      <c r="HQ1588" s="6"/>
      <c r="HR1588" s="6"/>
      <c r="HS1588" s="6"/>
      <c r="HT1588" s="6"/>
      <c r="HU1588" s="6"/>
      <c r="HV1588" s="6"/>
      <c r="HW1588" s="6"/>
      <c r="HX1588" s="6"/>
      <c r="HY1588" s="6"/>
      <c r="HZ1588" s="6"/>
      <c r="IA1588" s="6"/>
      <c r="IB1588" s="6"/>
      <c r="IC1588" s="6"/>
      <c r="ID1588" s="6"/>
      <c r="IE1588" s="6"/>
      <c r="IF1588" s="6"/>
      <c r="IG1588" s="6"/>
      <c r="IH1588" s="6"/>
      <c r="II1588" s="6"/>
      <c r="IJ1588" s="6"/>
      <c r="IK1588" s="6"/>
      <c r="IL1588" s="6"/>
      <c r="IM1588" s="6"/>
      <c r="IN1588" s="6"/>
      <c r="IO1588" s="6"/>
      <c r="IP1588" s="6"/>
      <c r="IQ1588" s="6"/>
      <c r="IR1588" s="6"/>
      <c r="IS1588" s="6"/>
      <c r="IT1588" s="6"/>
      <c r="IU1588" s="6"/>
      <c r="IV1588" s="6"/>
      <c r="IW1588" s="6"/>
      <c r="IX1588" s="6"/>
      <c r="IY1588" s="6"/>
      <c r="IZ1588" s="6"/>
    </row>
    <row r="1589" spans="1:260" s="5" customFormat="1" x14ac:dyDescent="0.35">
      <c r="A1589" s="32">
        <v>1585</v>
      </c>
      <c r="B1589" s="33">
        <f>ESTUDIANTES!B1589</f>
        <v>0</v>
      </c>
      <c r="C1589" s="33">
        <f>ESTUDIANTES!C1589</f>
        <v>0</v>
      </c>
      <c r="D1589" s="99">
        <f>ESTUDIANTES!D1589</f>
        <v>0</v>
      </c>
      <c r="E1589" s="99"/>
      <c r="F1589" s="99"/>
      <c r="G1589" s="99"/>
      <c r="H1589" s="34">
        <f>ESTUDIANTES!E1589</f>
        <v>0</v>
      </c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  <c r="GG1589" s="6"/>
      <c r="GH1589" s="6"/>
      <c r="GI1589" s="6"/>
      <c r="GJ1589" s="6"/>
      <c r="GK1589" s="6"/>
      <c r="GL1589" s="6"/>
      <c r="GM1589" s="6"/>
      <c r="GN1589" s="6"/>
      <c r="GO1589" s="6"/>
      <c r="GP1589" s="6"/>
      <c r="GQ1589" s="6"/>
      <c r="GR1589" s="6"/>
      <c r="GS1589" s="6"/>
      <c r="GT1589" s="6"/>
      <c r="GU1589" s="6"/>
      <c r="GV1589" s="6"/>
      <c r="GW1589" s="6"/>
      <c r="GX1589" s="6"/>
      <c r="GY1589" s="6"/>
      <c r="GZ1589" s="6"/>
      <c r="HA1589" s="6"/>
      <c r="HB1589" s="6"/>
      <c r="HC1589" s="6"/>
      <c r="HD1589" s="6"/>
      <c r="HE1589" s="6"/>
      <c r="HF1589" s="6"/>
      <c r="HG1589" s="6"/>
      <c r="HH1589" s="6"/>
      <c r="HI1589" s="6"/>
      <c r="HJ1589" s="6"/>
      <c r="HK1589" s="6"/>
      <c r="HL1589" s="6"/>
      <c r="HM1589" s="6"/>
      <c r="HN1589" s="6"/>
      <c r="HO1589" s="6"/>
      <c r="HP1589" s="6"/>
      <c r="HQ1589" s="6"/>
      <c r="HR1589" s="6"/>
      <c r="HS1589" s="6"/>
      <c r="HT1589" s="6"/>
      <c r="HU1589" s="6"/>
      <c r="HV1589" s="6"/>
      <c r="HW1589" s="6"/>
      <c r="HX1589" s="6"/>
      <c r="HY1589" s="6"/>
      <c r="HZ1589" s="6"/>
      <c r="IA1589" s="6"/>
      <c r="IB1589" s="6"/>
      <c r="IC1589" s="6"/>
      <c r="ID1589" s="6"/>
      <c r="IE1589" s="6"/>
      <c r="IF1589" s="6"/>
      <c r="IG1589" s="6"/>
      <c r="IH1589" s="6"/>
      <c r="II1589" s="6"/>
      <c r="IJ1589" s="6"/>
      <c r="IK1589" s="6"/>
      <c r="IL1589" s="6"/>
      <c r="IM1589" s="6"/>
      <c r="IN1589" s="6"/>
      <c r="IO1589" s="6"/>
      <c r="IP1589" s="6"/>
      <c r="IQ1589" s="6"/>
      <c r="IR1589" s="6"/>
      <c r="IS1589" s="6"/>
      <c r="IT1589" s="6"/>
      <c r="IU1589" s="6"/>
      <c r="IV1589" s="6"/>
      <c r="IW1589" s="6"/>
      <c r="IX1589" s="6"/>
      <c r="IY1589" s="6"/>
      <c r="IZ1589" s="6"/>
    </row>
    <row r="1590" spans="1:260" s="5" customFormat="1" x14ac:dyDescent="0.35">
      <c r="A1590" s="32">
        <v>1586</v>
      </c>
      <c r="B1590" s="33">
        <f>ESTUDIANTES!B1590</f>
        <v>0</v>
      </c>
      <c r="C1590" s="33">
        <f>ESTUDIANTES!C1590</f>
        <v>0</v>
      </c>
      <c r="D1590" s="99">
        <f>ESTUDIANTES!D1590</f>
        <v>0</v>
      </c>
      <c r="E1590" s="99"/>
      <c r="F1590" s="99"/>
      <c r="G1590" s="99"/>
      <c r="H1590" s="34">
        <f>ESTUDIANTES!E1590</f>
        <v>0</v>
      </c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  <c r="GG1590" s="6"/>
      <c r="GH1590" s="6"/>
      <c r="GI1590" s="6"/>
      <c r="GJ1590" s="6"/>
      <c r="GK1590" s="6"/>
      <c r="GL1590" s="6"/>
      <c r="GM1590" s="6"/>
      <c r="GN1590" s="6"/>
      <c r="GO1590" s="6"/>
      <c r="GP1590" s="6"/>
      <c r="GQ1590" s="6"/>
      <c r="GR1590" s="6"/>
      <c r="GS1590" s="6"/>
      <c r="GT1590" s="6"/>
      <c r="GU1590" s="6"/>
      <c r="GV1590" s="6"/>
      <c r="GW1590" s="6"/>
      <c r="GX1590" s="6"/>
      <c r="GY1590" s="6"/>
      <c r="GZ1590" s="6"/>
      <c r="HA1590" s="6"/>
      <c r="HB1590" s="6"/>
      <c r="HC1590" s="6"/>
      <c r="HD1590" s="6"/>
      <c r="HE1590" s="6"/>
      <c r="HF1590" s="6"/>
      <c r="HG1590" s="6"/>
      <c r="HH1590" s="6"/>
      <c r="HI1590" s="6"/>
      <c r="HJ1590" s="6"/>
      <c r="HK1590" s="6"/>
      <c r="HL1590" s="6"/>
      <c r="HM1590" s="6"/>
      <c r="HN1590" s="6"/>
      <c r="HO1590" s="6"/>
      <c r="HP1590" s="6"/>
      <c r="HQ1590" s="6"/>
      <c r="HR1590" s="6"/>
      <c r="HS1590" s="6"/>
      <c r="HT1590" s="6"/>
      <c r="HU1590" s="6"/>
      <c r="HV1590" s="6"/>
      <c r="HW1590" s="6"/>
      <c r="HX1590" s="6"/>
      <c r="HY1590" s="6"/>
      <c r="HZ1590" s="6"/>
      <c r="IA1590" s="6"/>
      <c r="IB1590" s="6"/>
      <c r="IC1590" s="6"/>
      <c r="ID1590" s="6"/>
      <c r="IE1590" s="6"/>
      <c r="IF1590" s="6"/>
      <c r="IG1590" s="6"/>
      <c r="IH1590" s="6"/>
      <c r="II1590" s="6"/>
      <c r="IJ1590" s="6"/>
      <c r="IK1590" s="6"/>
      <c r="IL1590" s="6"/>
      <c r="IM1590" s="6"/>
      <c r="IN1590" s="6"/>
      <c r="IO1590" s="6"/>
      <c r="IP1590" s="6"/>
      <c r="IQ1590" s="6"/>
      <c r="IR1590" s="6"/>
      <c r="IS1590" s="6"/>
      <c r="IT1590" s="6"/>
      <c r="IU1590" s="6"/>
      <c r="IV1590" s="6"/>
      <c r="IW1590" s="6"/>
      <c r="IX1590" s="6"/>
      <c r="IY1590" s="6"/>
      <c r="IZ1590" s="6"/>
    </row>
    <row r="1591" spans="1:260" s="5" customFormat="1" x14ac:dyDescent="0.35">
      <c r="A1591" s="32">
        <v>1587</v>
      </c>
      <c r="B1591" s="33">
        <f>ESTUDIANTES!B1591</f>
        <v>0</v>
      </c>
      <c r="C1591" s="33">
        <f>ESTUDIANTES!C1591</f>
        <v>0</v>
      </c>
      <c r="D1591" s="99">
        <f>ESTUDIANTES!D1591</f>
        <v>0</v>
      </c>
      <c r="E1591" s="99"/>
      <c r="F1591" s="99"/>
      <c r="G1591" s="99"/>
      <c r="H1591" s="34">
        <f>ESTUDIANTES!E1591</f>
        <v>0</v>
      </c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  <c r="GP1591" s="6"/>
      <c r="GQ1591" s="6"/>
      <c r="GR1591" s="6"/>
      <c r="GS1591" s="6"/>
      <c r="GT1591" s="6"/>
      <c r="GU1591" s="6"/>
      <c r="GV1591" s="6"/>
      <c r="GW1591" s="6"/>
      <c r="GX1591" s="6"/>
      <c r="GY1591" s="6"/>
      <c r="GZ1591" s="6"/>
      <c r="HA1591" s="6"/>
      <c r="HB1591" s="6"/>
      <c r="HC1591" s="6"/>
      <c r="HD1591" s="6"/>
      <c r="HE1591" s="6"/>
      <c r="HF1591" s="6"/>
      <c r="HG1591" s="6"/>
      <c r="HH1591" s="6"/>
      <c r="HI1591" s="6"/>
      <c r="HJ1591" s="6"/>
      <c r="HK1591" s="6"/>
      <c r="HL1591" s="6"/>
      <c r="HM1591" s="6"/>
      <c r="HN1591" s="6"/>
      <c r="HO1591" s="6"/>
      <c r="HP1591" s="6"/>
      <c r="HQ1591" s="6"/>
      <c r="HR1591" s="6"/>
      <c r="HS1591" s="6"/>
      <c r="HT1591" s="6"/>
      <c r="HU1591" s="6"/>
      <c r="HV1591" s="6"/>
      <c r="HW1591" s="6"/>
      <c r="HX1591" s="6"/>
      <c r="HY1591" s="6"/>
      <c r="HZ1591" s="6"/>
      <c r="IA1591" s="6"/>
      <c r="IB1591" s="6"/>
      <c r="IC1591" s="6"/>
      <c r="ID1591" s="6"/>
      <c r="IE1591" s="6"/>
      <c r="IF1591" s="6"/>
      <c r="IG1591" s="6"/>
      <c r="IH1591" s="6"/>
      <c r="II1591" s="6"/>
      <c r="IJ1591" s="6"/>
      <c r="IK1591" s="6"/>
      <c r="IL1591" s="6"/>
      <c r="IM1591" s="6"/>
      <c r="IN1591" s="6"/>
      <c r="IO1591" s="6"/>
      <c r="IP1591" s="6"/>
      <c r="IQ1591" s="6"/>
      <c r="IR1591" s="6"/>
      <c r="IS1591" s="6"/>
      <c r="IT1591" s="6"/>
      <c r="IU1591" s="6"/>
      <c r="IV1591" s="6"/>
      <c r="IW1591" s="6"/>
      <c r="IX1591" s="6"/>
      <c r="IY1591" s="6"/>
      <c r="IZ1591" s="6"/>
    </row>
    <row r="1592" spans="1:260" s="5" customFormat="1" x14ac:dyDescent="0.35">
      <c r="A1592" s="32">
        <v>1588</v>
      </c>
      <c r="B1592" s="33">
        <f>ESTUDIANTES!B1592</f>
        <v>0</v>
      </c>
      <c r="C1592" s="33">
        <f>ESTUDIANTES!C1592</f>
        <v>0</v>
      </c>
      <c r="D1592" s="99">
        <f>ESTUDIANTES!D1592</f>
        <v>0</v>
      </c>
      <c r="E1592" s="99"/>
      <c r="F1592" s="99"/>
      <c r="G1592" s="99"/>
      <c r="H1592" s="34">
        <f>ESTUDIANTES!E1592</f>
        <v>0</v>
      </c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  <c r="GG1592" s="6"/>
      <c r="GH1592" s="6"/>
      <c r="GI1592" s="6"/>
      <c r="GJ1592" s="6"/>
      <c r="GK1592" s="6"/>
      <c r="GL1592" s="6"/>
      <c r="GM1592" s="6"/>
      <c r="GN1592" s="6"/>
      <c r="GO1592" s="6"/>
      <c r="GP1592" s="6"/>
      <c r="GQ1592" s="6"/>
      <c r="GR1592" s="6"/>
      <c r="GS1592" s="6"/>
      <c r="GT1592" s="6"/>
      <c r="GU1592" s="6"/>
      <c r="GV1592" s="6"/>
      <c r="GW1592" s="6"/>
      <c r="GX1592" s="6"/>
      <c r="GY1592" s="6"/>
      <c r="GZ1592" s="6"/>
      <c r="HA1592" s="6"/>
      <c r="HB1592" s="6"/>
      <c r="HC1592" s="6"/>
      <c r="HD1592" s="6"/>
      <c r="HE1592" s="6"/>
      <c r="HF1592" s="6"/>
      <c r="HG1592" s="6"/>
      <c r="HH1592" s="6"/>
      <c r="HI1592" s="6"/>
      <c r="HJ1592" s="6"/>
      <c r="HK1592" s="6"/>
      <c r="HL1592" s="6"/>
      <c r="HM1592" s="6"/>
      <c r="HN1592" s="6"/>
      <c r="HO1592" s="6"/>
      <c r="HP1592" s="6"/>
      <c r="HQ1592" s="6"/>
      <c r="HR1592" s="6"/>
      <c r="HS1592" s="6"/>
      <c r="HT1592" s="6"/>
      <c r="HU1592" s="6"/>
      <c r="HV1592" s="6"/>
      <c r="HW1592" s="6"/>
      <c r="HX1592" s="6"/>
      <c r="HY1592" s="6"/>
      <c r="HZ1592" s="6"/>
      <c r="IA1592" s="6"/>
      <c r="IB1592" s="6"/>
      <c r="IC1592" s="6"/>
      <c r="ID1592" s="6"/>
      <c r="IE1592" s="6"/>
      <c r="IF1592" s="6"/>
      <c r="IG1592" s="6"/>
      <c r="IH1592" s="6"/>
      <c r="II1592" s="6"/>
      <c r="IJ1592" s="6"/>
      <c r="IK1592" s="6"/>
      <c r="IL1592" s="6"/>
      <c r="IM1592" s="6"/>
      <c r="IN1592" s="6"/>
      <c r="IO1592" s="6"/>
      <c r="IP1592" s="6"/>
      <c r="IQ1592" s="6"/>
      <c r="IR1592" s="6"/>
      <c r="IS1592" s="6"/>
      <c r="IT1592" s="6"/>
      <c r="IU1592" s="6"/>
      <c r="IV1592" s="6"/>
      <c r="IW1592" s="6"/>
      <c r="IX1592" s="6"/>
      <c r="IY1592" s="6"/>
      <c r="IZ1592" s="6"/>
    </row>
    <row r="1593" spans="1:260" s="5" customFormat="1" x14ac:dyDescent="0.35">
      <c r="A1593" s="32">
        <v>1589</v>
      </c>
      <c r="B1593" s="33">
        <f>ESTUDIANTES!B1593</f>
        <v>0</v>
      </c>
      <c r="C1593" s="33">
        <f>ESTUDIANTES!C1593</f>
        <v>0</v>
      </c>
      <c r="D1593" s="99">
        <f>ESTUDIANTES!D1593</f>
        <v>0</v>
      </c>
      <c r="E1593" s="99"/>
      <c r="F1593" s="99"/>
      <c r="G1593" s="99"/>
      <c r="H1593" s="34">
        <f>ESTUDIANTES!E1593</f>
        <v>0</v>
      </c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  <c r="GG1593" s="6"/>
      <c r="GH1593" s="6"/>
      <c r="GI1593" s="6"/>
      <c r="GJ1593" s="6"/>
      <c r="GK1593" s="6"/>
      <c r="GL1593" s="6"/>
      <c r="GM1593" s="6"/>
      <c r="GN1593" s="6"/>
      <c r="GO1593" s="6"/>
      <c r="GP1593" s="6"/>
      <c r="GQ1593" s="6"/>
      <c r="GR1593" s="6"/>
      <c r="GS1593" s="6"/>
      <c r="GT1593" s="6"/>
      <c r="GU1593" s="6"/>
      <c r="GV1593" s="6"/>
      <c r="GW1593" s="6"/>
      <c r="GX1593" s="6"/>
      <c r="GY1593" s="6"/>
      <c r="GZ1593" s="6"/>
      <c r="HA1593" s="6"/>
      <c r="HB1593" s="6"/>
      <c r="HC1593" s="6"/>
      <c r="HD1593" s="6"/>
      <c r="HE1593" s="6"/>
      <c r="HF1593" s="6"/>
      <c r="HG1593" s="6"/>
      <c r="HH1593" s="6"/>
      <c r="HI1593" s="6"/>
      <c r="HJ1593" s="6"/>
      <c r="HK1593" s="6"/>
      <c r="HL1593" s="6"/>
      <c r="HM1593" s="6"/>
      <c r="HN1593" s="6"/>
      <c r="HO1593" s="6"/>
      <c r="HP1593" s="6"/>
      <c r="HQ1593" s="6"/>
      <c r="HR1593" s="6"/>
      <c r="HS1593" s="6"/>
      <c r="HT1593" s="6"/>
      <c r="HU1593" s="6"/>
      <c r="HV1593" s="6"/>
      <c r="HW1593" s="6"/>
      <c r="HX1593" s="6"/>
      <c r="HY1593" s="6"/>
      <c r="HZ1593" s="6"/>
      <c r="IA1593" s="6"/>
      <c r="IB1593" s="6"/>
      <c r="IC1593" s="6"/>
      <c r="ID1593" s="6"/>
      <c r="IE1593" s="6"/>
      <c r="IF1593" s="6"/>
      <c r="IG1593" s="6"/>
      <c r="IH1593" s="6"/>
      <c r="II1593" s="6"/>
      <c r="IJ1593" s="6"/>
      <c r="IK1593" s="6"/>
      <c r="IL1593" s="6"/>
      <c r="IM1593" s="6"/>
      <c r="IN1593" s="6"/>
      <c r="IO1593" s="6"/>
      <c r="IP1593" s="6"/>
      <c r="IQ1593" s="6"/>
      <c r="IR1593" s="6"/>
      <c r="IS1593" s="6"/>
      <c r="IT1593" s="6"/>
      <c r="IU1593" s="6"/>
      <c r="IV1593" s="6"/>
      <c r="IW1593" s="6"/>
      <c r="IX1593" s="6"/>
      <c r="IY1593" s="6"/>
      <c r="IZ1593" s="6"/>
    </row>
    <row r="1594" spans="1:260" s="5" customFormat="1" x14ac:dyDescent="0.35">
      <c r="A1594" s="32">
        <v>1590</v>
      </c>
      <c r="B1594" s="33">
        <f>ESTUDIANTES!B1594</f>
        <v>0</v>
      </c>
      <c r="C1594" s="33">
        <f>ESTUDIANTES!C1594</f>
        <v>0</v>
      </c>
      <c r="D1594" s="99">
        <f>ESTUDIANTES!D1594</f>
        <v>0</v>
      </c>
      <c r="E1594" s="99"/>
      <c r="F1594" s="99"/>
      <c r="G1594" s="99"/>
      <c r="H1594" s="34">
        <f>ESTUDIANTES!E1594</f>
        <v>0</v>
      </c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  <c r="GG1594" s="6"/>
      <c r="GH1594" s="6"/>
      <c r="GI1594" s="6"/>
      <c r="GJ1594" s="6"/>
      <c r="GK1594" s="6"/>
      <c r="GL1594" s="6"/>
      <c r="GM1594" s="6"/>
      <c r="GN1594" s="6"/>
      <c r="GO1594" s="6"/>
      <c r="GP1594" s="6"/>
      <c r="GQ1594" s="6"/>
      <c r="GR1594" s="6"/>
      <c r="GS1594" s="6"/>
      <c r="GT1594" s="6"/>
      <c r="GU1594" s="6"/>
      <c r="GV1594" s="6"/>
      <c r="GW1594" s="6"/>
      <c r="GX1594" s="6"/>
      <c r="GY1594" s="6"/>
      <c r="GZ1594" s="6"/>
      <c r="HA1594" s="6"/>
      <c r="HB1594" s="6"/>
      <c r="HC1594" s="6"/>
      <c r="HD1594" s="6"/>
      <c r="HE1594" s="6"/>
      <c r="HF1594" s="6"/>
      <c r="HG1594" s="6"/>
      <c r="HH1594" s="6"/>
      <c r="HI1594" s="6"/>
      <c r="HJ1594" s="6"/>
      <c r="HK1594" s="6"/>
      <c r="HL1594" s="6"/>
      <c r="HM1594" s="6"/>
      <c r="HN1594" s="6"/>
      <c r="HO1594" s="6"/>
      <c r="HP1594" s="6"/>
      <c r="HQ1594" s="6"/>
      <c r="HR1594" s="6"/>
      <c r="HS1594" s="6"/>
      <c r="HT1594" s="6"/>
      <c r="HU1594" s="6"/>
      <c r="HV1594" s="6"/>
      <c r="HW1594" s="6"/>
      <c r="HX1594" s="6"/>
      <c r="HY1594" s="6"/>
      <c r="HZ1594" s="6"/>
      <c r="IA1594" s="6"/>
      <c r="IB1594" s="6"/>
      <c r="IC1594" s="6"/>
      <c r="ID1594" s="6"/>
      <c r="IE1594" s="6"/>
      <c r="IF1594" s="6"/>
      <c r="IG1594" s="6"/>
      <c r="IH1594" s="6"/>
      <c r="II1594" s="6"/>
      <c r="IJ1594" s="6"/>
      <c r="IK1594" s="6"/>
      <c r="IL1594" s="6"/>
      <c r="IM1594" s="6"/>
      <c r="IN1594" s="6"/>
      <c r="IO1594" s="6"/>
      <c r="IP1594" s="6"/>
      <c r="IQ1594" s="6"/>
      <c r="IR1594" s="6"/>
      <c r="IS1594" s="6"/>
      <c r="IT1594" s="6"/>
      <c r="IU1594" s="6"/>
      <c r="IV1594" s="6"/>
      <c r="IW1594" s="6"/>
      <c r="IX1594" s="6"/>
      <c r="IY1594" s="6"/>
      <c r="IZ1594" s="6"/>
    </row>
    <row r="1595" spans="1:260" s="5" customFormat="1" x14ac:dyDescent="0.35">
      <c r="A1595" s="32">
        <v>1591</v>
      </c>
      <c r="B1595" s="33">
        <f>ESTUDIANTES!B1595</f>
        <v>0</v>
      </c>
      <c r="C1595" s="33">
        <f>ESTUDIANTES!C1595</f>
        <v>0</v>
      </c>
      <c r="D1595" s="99">
        <f>ESTUDIANTES!D1595</f>
        <v>0</v>
      </c>
      <c r="E1595" s="99"/>
      <c r="F1595" s="99"/>
      <c r="G1595" s="99"/>
      <c r="H1595" s="34">
        <f>ESTUDIANTES!E1595</f>
        <v>0</v>
      </c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  <c r="GP1595" s="6"/>
      <c r="GQ1595" s="6"/>
      <c r="GR1595" s="6"/>
      <c r="GS1595" s="6"/>
      <c r="GT1595" s="6"/>
      <c r="GU1595" s="6"/>
      <c r="GV1595" s="6"/>
      <c r="GW1595" s="6"/>
      <c r="GX1595" s="6"/>
      <c r="GY1595" s="6"/>
      <c r="GZ1595" s="6"/>
      <c r="HA1595" s="6"/>
      <c r="HB1595" s="6"/>
      <c r="HC1595" s="6"/>
      <c r="HD1595" s="6"/>
      <c r="HE1595" s="6"/>
      <c r="HF1595" s="6"/>
      <c r="HG1595" s="6"/>
      <c r="HH1595" s="6"/>
      <c r="HI1595" s="6"/>
      <c r="HJ1595" s="6"/>
      <c r="HK1595" s="6"/>
      <c r="HL1595" s="6"/>
      <c r="HM1595" s="6"/>
      <c r="HN1595" s="6"/>
      <c r="HO1595" s="6"/>
      <c r="HP1595" s="6"/>
      <c r="HQ1595" s="6"/>
      <c r="HR1595" s="6"/>
      <c r="HS1595" s="6"/>
      <c r="HT1595" s="6"/>
      <c r="HU1595" s="6"/>
      <c r="HV1595" s="6"/>
      <c r="HW1595" s="6"/>
      <c r="HX1595" s="6"/>
      <c r="HY1595" s="6"/>
      <c r="HZ1595" s="6"/>
      <c r="IA1595" s="6"/>
      <c r="IB1595" s="6"/>
      <c r="IC1595" s="6"/>
      <c r="ID1595" s="6"/>
      <c r="IE1595" s="6"/>
      <c r="IF1595" s="6"/>
      <c r="IG1595" s="6"/>
      <c r="IH1595" s="6"/>
      <c r="II1595" s="6"/>
      <c r="IJ1595" s="6"/>
      <c r="IK1595" s="6"/>
      <c r="IL1595" s="6"/>
      <c r="IM1595" s="6"/>
      <c r="IN1595" s="6"/>
      <c r="IO1595" s="6"/>
      <c r="IP1595" s="6"/>
      <c r="IQ1595" s="6"/>
      <c r="IR1595" s="6"/>
      <c r="IS1595" s="6"/>
      <c r="IT1595" s="6"/>
      <c r="IU1595" s="6"/>
      <c r="IV1595" s="6"/>
      <c r="IW1595" s="6"/>
      <c r="IX1595" s="6"/>
      <c r="IY1595" s="6"/>
      <c r="IZ1595" s="6"/>
    </row>
    <row r="1596" spans="1:260" s="5" customFormat="1" x14ac:dyDescent="0.35">
      <c r="A1596" s="32">
        <v>1592</v>
      </c>
      <c r="B1596" s="33">
        <f>ESTUDIANTES!B1596</f>
        <v>0</v>
      </c>
      <c r="C1596" s="33">
        <f>ESTUDIANTES!C1596</f>
        <v>0</v>
      </c>
      <c r="D1596" s="99">
        <f>ESTUDIANTES!D1596</f>
        <v>0</v>
      </c>
      <c r="E1596" s="99"/>
      <c r="F1596" s="99"/>
      <c r="G1596" s="99"/>
      <c r="H1596" s="34">
        <f>ESTUDIANTES!E1596</f>
        <v>0</v>
      </c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  <c r="GG1596" s="6"/>
      <c r="GH1596" s="6"/>
      <c r="GI1596" s="6"/>
      <c r="GJ1596" s="6"/>
      <c r="GK1596" s="6"/>
      <c r="GL1596" s="6"/>
      <c r="GM1596" s="6"/>
      <c r="GN1596" s="6"/>
      <c r="GO1596" s="6"/>
      <c r="GP1596" s="6"/>
      <c r="GQ1596" s="6"/>
      <c r="GR1596" s="6"/>
      <c r="GS1596" s="6"/>
      <c r="GT1596" s="6"/>
      <c r="GU1596" s="6"/>
      <c r="GV1596" s="6"/>
      <c r="GW1596" s="6"/>
      <c r="GX1596" s="6"/>
      <c r="GY1596" s="6"/>
      <c r="GZ1596" s="6"/>
      <c r="HA1596" s="6"/>
      <c r="HB1596" s="6"/>
      <c r="HC1596" s="6"/>
      <c r="HD1596" s="6"/>
      <c r="HE1596" s="6"/>
      <c r="HF1596" s="6"/>
      <c r="HG1596" s="6"/>
      <c r="HH1596" s="6"/>
      <c r="HI1596" s="6"/>
      <c r="HJ1596" s="6"/>
      <c r="HK1596" s="6"/>
      <c r="HL1596" s="6"/>
      <c r="HM1596" s="6"/>
      <c r="HN1596" s="6"/>
      <c r="HO1596" s="6"/>
      <c r="HP1596" s="6"/>
      <c r="HQ1596" s="6"/>
      <c r="HR1596" s="6"/>
      <c r="HS1596" s="6"/>
      <c r="HT1596" s="6"/>
      <c r="HU1596" s="6"/>
      <c r="HV1596" s="6"/>
      <c r="HW1596" s="6"/>
      <c r="HX1596" s="6"/>
      <c r="HY1596" s="6"/>
      <c r="HZ1596" s="6"/>
      <c r="IA1596" s="6"/>
      <c r="IB1596" s="6"/>
      <c r="IC1596" s="6"/>
      <c r="ID1596" s="6"/>
      <c r="IE1596" s="6"/>
      <c r="IF1596" s="6"/>
      <c r="IG1596" s="6"/>
      <c r="IH1596" s="6"/>
      <c r="II1596" s="6"/>
      <c r="IJ1596" s="6"/>
      <c r="IK1596" s="6"/>
      <c r="IL1596" s="6"/>
      <c r="IM1596" s="6"/>
      <c r="IN1596" s="6"/>
      <c r="IO1596" s="6"/>
      <c r="IP1596" s="6"/>
      <c r="IQ1596" s="6"/>
      <c r="IR1596" s="6"/>
      <c r="IS1596" s="6"/>
      <c r="IT1596" s="6"/>
      <c r="IU1596" s="6"/>
      <c r="IV1596" s="6"/>
      <c r="IW1596" s="6"/>
      <c r="IX1596" s="6"/>
      <c r="IY1596" s="6"/>
      <c r="IZ1596" s="6"/>
    </row>
    <row r="1597" spans="1:260" s="5" customFormat="1" x14ac:dyDescent="0.35">
      <c r="A1597" s="32">
        <v>1593</v>
      </c>
      <c r="B1597" s="33">
        <f>ESTUDIANTES!B1597</f>
        <v>0</v>
      </c>
      <c r="C1597" s="33">
        <f>ESTUDIANTES!C1597</f>
        <v>0</v>
      </c>
      <c r="D1597" s="99">
        <f>ESTUDIANTES!D1597</f>
        <v>0</v>
      </c>
      <c r="E1597" s="99"/>
      <c r="F1597" s="99"/>
      <c r="G1597" s="99"/>
      <c r="H1597" s="34">
        <f>ESTUDIANTES!E1597</f>
        <v>0</v>
      </c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  <c r="GG1597" s="6"/>
      <c r="GH1597" s="6"/>
      <c r="GI1597" s="6"/>
      <c r="GJ1597" s="6"/>
      <c r="GK1597" s="6"/>
      <c r="GL1597" s="6"/>
      <c r="GM1597" s="6"/>
      <c r="GN1597" s="6"/>
      <c r="GO1597" s="6"/>
      <c r="GP1597" s="6"/>
      <c r="GQ1597" s="6"/>
      <c r="GR1597" s="6"/>
      <c r="GS1597" s="6"/>
      <c r="GT1597" s="6"/>
      <c r="GU1597" s="6"/>
      <c r="GV1597" s="6"/>
      <c r="GW1597" s="6"/>
      <c r="GX1597" s="6"/>
      <c r="GY1597" s="6"/>
      <c r="GZ1597" s="6"/>
      <c r="HA1597" s="6"/>
      <c r="HB1597" s="6"/>
      <c r="HC1597" s="6"/>
      <c r="HD1597" s="6"/>
      <c r="HE1597" s="6"/>
      <c r="HF1597" s="6"/>
      <c r="HG1597" s="6"/>
      <c r="HH1597" s="6"/>
      <c r="HI1597" s="6"/>
      <c r="HJ1597" s="6"/>
      <c r="HK1597" s="6"/>
      <c r="HL1597" s="6"/>
      <c r="HM1597" s="6"/>
      <c r="HN1597" s="6"/>
      <c r="HO1597" s="6"/>
      <c r="HP1597" s="6"/>
      <c r="HQ1597" s="6"/>
      <c r="HR1597" s="6"/>
      <c r="HS1597" s="6"/>
      <c r="HT1597" s="6"/>
      <c r="HU1597" s="6"/>
      <c r="HV1597" s="6"/>
      <c r="HW1597" s="6"/>
      <c r="HX1597" s="6"/>
      <c r="HY1597" s="6"/>
      <c r="HZ1597" s="6"/>
      <c r="IA1597" s="6"/>
      <c r="IB1597" s="6"/>
      <c r="IC1597" s="6"/>
      <c r="ID1597" s="6"/>
      <c r="IE1597" s="6"/>
      <c r="IF1597" s="6"/>
      <c r="IG1597" s="6"/>
      <c r="IH1597" s="6"/>
      <c r="II1597" s="6"/>
      <c r="IJ1597" s="6"/>
      <c r="IK1597" s="6"/>
      <c r="IL1597" s="6"/>
      <c r="IM1597" s="6"/>
      <c r="IN1597" s="6"/>
      <c r="IO1597" s="6"/>
      <c r="IP1597" s="6"/>
      <c r="IQ1597" s="6"/>
      <c r="IR1597" s="6"/>
      <c r="IS1597" s="6"/>
      <c r="IT1597" s="6"/>
      <c r="IU1597" s="6"/>
      <c r="IV1597" s="6"/>
      <c r="IW1597" s="6"/>
      <c r="IX1597" s="6"/>
      <c r="IY1597" s="6"/>
      <c r="IZ1597" s="6"/>
    </row>
    <row r="1598" spans="1:260" s="5" customFormat="1" x14ac:dyDescent="0.35">
      <c r="A1598" s="32">
        <v>1594</v>
      </c>
      <c r="B1598" s="33">
        <f>ESTUDIANTES!B1598</f>
        <v>0</v>
      </c>
      <c r="C1598" s="33">
        <f>ESTUDIANTES!C1598</f>
        <v>0</v>
      </c>
      <c r="D1598" s="99">
        <f>ESTUDIANTES!D1598</f>
        <v>0</v>
      </c>
      <c r="E1598" s="99"/>
      <c r="F1598" s="99"/>
      <c r="G1598" s="99"/>
      <c r="H1598" s="34">
        <f>ESTUDIANTES!E1598</f>
        <v>0</v>
      </c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  <c r="GG1598" s="6"/>
      <c r="GH1598" s="6"/>
      <c r="GI1598" s="6"/>
      <c r="GJ1598" s="6"/>
      <c r="GK1598" s="6"/>
      <c r="GL1598" s="6"/>
      <c r="GM1598" s="6"/>
      <c r="GN1598" s="6"/>
      <c r="GO1598" s="6"/>
      <c r="GP1598" s="6"/>
      <c r="GQ1598" s="6"/>
      <c r="GR1598" s="6"/>
      <c r="GS1598" s="6"/>
      <c r="GT1598" s="6"/>
      <c r="GU1598" s="6"/>
      <c r="GV1598" s="6"/>
      <c r="GW1598" s="6"/>
      <c r="GX1598" s="6"/>
      <c r="GY1598" s="6"/>
      <c r="GZ1598" s="6"/>
      <c r="HA1598" s="6"/>
      <c r="HB1598" s="6"/>
      <c r="HC1598" s="6"/>
      <c r="HD1598" s="6"/>
      <c r="HE1598" s="6"/>
      <c r="HF1598" s="6"/>
      <c r="HG1598" s="6"/>
      <c r="HH1598" s="6"/>
      <c r="HI1598" s="6"/>
      <c r="HJ1598" s="6"/>
      <c r="HK1598" s="6"/>
      <c r="HL1598" s="6"/>
      <c r="HM1598" s="6"/>
      <c r="HN1598" s="6"/>
      <c r="HO1598" s="6"/>
      <c r="HP1598" s="6"/>
      <c r="HQ1598" s="6"/>
      <c r="HR1598" s="6"/>
      <c r="HS1598" s="6"/>
      <c r="HT1598" s="6"/>
      <c r="HU1598" s="6"/>
      <c r="HV1598" s="6"/>
      <c r="HW1598" s="6"/>
      <c r="HX1598" s="6"/>
      <c r="HY1598" s="6"/>
      <c r="HZ1598" s="6"/>
      <c r="IA1598" s="6"/>
      <c r="IB1598" s="6"/>
      <c r="IC1598" s="6"/>
      <c r="ID1598" s="6"/>
      <c r="IE1598" s="6"/>
      <c r="IF1598" s="6"/>
      <c r="IG1598" s="6"/>
      <c r="IH1598" s="6"/>
      <c r="II1598" s="6"/>
      <c r="IJ1598" s="6"/>
      <c r="IK1598" s="6"/>
      <c r="IL1598" s="6"/>
      <c r="IM1598" s="6"/>
      <c r="IN1598" s="6"/>
      <c r="IO1598" s="6"/>
      <c r="IP1598" s="6"/>
      <c r="IQ1598" s="6"/>
      <c r="IR1598" s="6"/>
      <c r="IS1598" s="6"/>
      <c r="IT1598" s="6"/>
      <c r="IU1598" s="6"/>
      <c r="IV1598" s="6"/>
      <c r="IW1598" s="6"/>
      <c r="IX1598" s="6"/>
      <c r="IY1598" s="6"/>
      <c r="IZ1598" s="6"/>
    </row>
    <row r="1599" spans="1:260" s="5" customFormat="1" x14ac:dyDescent="0.35">
      <c r="A1599" s="32">
        <v>1595</v>
      </c>
      <c r="B1599" s="33">
        <f>ESTUDIANTES!B1599</f>
        <v>0</v>
      </c>
      <c r="C1599" s="33">
        <f>ESTUDIANTES!C1599</f>
        <v>0</v>
      </c>
      <c r="D1599" s="99">
        <f>ESTUDIANTES!D1599</f>
        <v>0</v>
      </c>
      <c r="E1599" s="99"/>
      <c r="F1599" s="99"/>
      <c r="G1599" s="99"/>
      <c r="H1599" s="34">
        <f>ESTUDIANTES!E1599</f>
        <v>0</v>
      </c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  <c r="GP1599" s="6"/>
      <c r="GQ1599" s="6"/>
      <c r="GR1599" s="6"/>
      <c r="GS1599" s="6"/>
      <c r="GT1599" s="6"/>
      <c r="GU1599" s="6"/>
      <c r="GV1599" s="6"/>
      <c r="GW1599" s="6"/>
      <c r="GX1599" s="6"/>
      <c r="GY1599" s="6"/>
      <c r="GZ1599" s="6"/>
      <c r="HA1599" s="6"/>
      <c r="HB1599" s="6"/>
      <c r="HC1599" s="6"/>
      <c r="HD1599" s="6"/>
      <c r="HE1599" s="6"/>
      <c r="HF1599" s="6"/>
      <c r="HG1599" s="6"/>
      <c r="HH1599" s="6"/>
      <c r="HI1599" s="6"/>
      <c r="HJ1599" s="6"/>
      <c r="HK1599" s="6"/>
      <c r="HL1599" s="6"/>
      <c r="HM1599" s="6"/>
      <c r="HN1599" s="6"/>
      <c r="HO1599" s="6"/>
      <c r="HP1599" s="6"/>
      <c r="HQ1599" s="6"/>
      <c r="HR1599" s="6"/>
      <c r="HS1599" s="6"/>
      <c r="HT1599" s="6"/>
      <c r="HU1599" s="6"/>
      <c r="HV1599" s="6"/>
      <c r="HW1599" s="6"/>
      <c r="HX1599" s="6"/>
      <c r="HY1599" s="6"/>
      <c r="HZ1599" s="6"/>
      <c r="IA1599" s="6"/>
      <c r="IB1599" s="6"/>
      <c r="IC1599" s="6"/>
      <c r="ID1599" s="6"/>
      <c r="IE1599" s="6"/>
      <c r="IF1599" s="6"/>
      <c r="IG1599" s="6"/>
      <c r="IH1599" s="6"/>
      <c r="II1599" s="6"/>
      <c r="IJ1599" s="6"/>
      <c r="IK1599" s="6"/>
      <c r="IL1599" s="6"/>
      <c r="IM1599" s="6"/>
      <c r="IN1599" s="6"/>
      <c r="IO1599" s="6"/>
      <c r="IP1599" s="6"/>
      <c r="IQ1599" s="6"/>
      <c r="IR1599" s="6"/>
      <c r="IS1599" s="6"/>
      <c r="IT1599" s="6"/>
      <c r="IU1599" s="6"/>
      <c r="IV1599" s="6"/>
      <c r="IW1599" s="6"/>
      <c r="IX1599" s="6"/>
      <c r="IY1599" s="6"/>
      <c r="IZ1599" s="6"/>
    </row>
    <row r="1600" spans="1:260" s="5" customFormat="1" x14ac:dyDescent="0.35">
      <c r="A1600" s="32">
        <v>1596</v>
      </c>
      <c r="B1600" s="33">
        <f>ESTUDIANTES!B1600</f>
        <v>0</v>
      </c>
      <c r="C1600" s="33">
        <f>ESTUDIANTES!C1600</f>
        <v>0</v>
      </c>
      <c r="D1600" s="99">
        <f>ESTUDIANTES!D1600</f>
        <v>0</v>
      </c>
      <c r="E1600" s="99"/>
      <c r="F1600" s="99"/>
      <c r="G1600" s="99"/>
      <c r="H1600" s="34">
        <f>ESTUDIANTES!E1600</f>
        <v>0</v>
      </c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  <c r="GG1600" s="6"/>
      <c r="GH1600" s="6"/>
      <c r="GI1600" s="6"/>
      <c r="GJ1600" s="6"/>
      <c r="GK1600" s="6"/>
      <c r="GL1600" s="6"/>
      <c r="GM1600" s="6"/>
      <c r="GN1600" s="6"/>
      <c r="GO1600" s="6"/>
      <c r="GP1600" s="6"/>
      <c r="GQ1600" s="6"/>
      <c r="GR1600" s="6"/>
      <c r="GS1600" s="6"/>
      <c r="GT1600" s="6"/>
      <c r="GU1600" s="6"/>
      <c r="GV1600" s="6"/>
      <c r="GW1600" s="6"/>
      <c r="GX1600" s="6"/>
      <c r="GY1600" s="6"/>
      <c r="GZ1600" s="6"/>
      <c r="HA1600" s="6"/>
      <c r="HB1600" s="6"/>
      <c r="HC1600" s="6"/>
      <c r="HD1600" s="6"/>
      <c r="HE1600" s="6"/>
      <c r="HF1600" s="6"/>
      <c r="HG1600" s="6"/>
      <c r="HH1600" s="6"/>
      <c r="HI1600" s="6"/>
      <c r="HJ1600" s="6"/>
      <c r="HK1600" s="6"/>
      <c r="HL1600" s="6"/>
      <c r="HM1600" s="6"/>
      <c r="HN1600" s="6"/>
      <c r="HO1600" s="6"/>
      <c r="HP1600" s="6"/>
      <c r="HQ1600" s="6"/>
      <c r="HR1600" s="6"/>
      <c r="HS1600" s="6"/>
      <c r="HT1600" s="6"/>
      <c r="HU1600" s="6"/>
      <c r="HV1600" s="6"/>
      <c r="HW1600" s="6"/>
      <c r="HX1600" s="6"/>
      <c r="HY1600" s="6"/>
      <c r="HZ1600" s="6"/>
      <c r="IA1600" s="6"/>
      <c r="IB1600" s="6"/>
      <c r="IC1600" s="6"/>
      <c r="ID1600" s="6"/>
      <c r="IE1600" s="6"/>
      <c r="IF1600" s="6"/>
      <c r="IG1600" s="6"/>
      <c r="IH1600" s="6"/>
      <c r="II1600" s="6"/>
      <c r="IJ1600" s="6"/>
      <c r="IK1600" s="6"/>
      <c r="IL1600" s="6"/>
      <c r="IM1600" s="6"/>
      <c r="IN1600" s="6"/>
      <c r="IO1600" s="6"/>
      <c r="IP1600" s="6"/>
      <c r="IQ1600" s="6"/>
      <c r="IR1600" s="6"/>
      <c r="IS1600" s="6"/>
      <c r="IT1600" s="6"/>
      <c r="IU1600" s="6"/>
      <c r="IV1600" s="6"/>
      <c r="IW1600" s="6"/>
      <c r="IX1600" s="6"/>
      <c r="IY1600" s="6"/>
      <c r="IZ1600" s="6"/>
    </row>
    <row r="1601" spans="1:260" s="5" customFormat="1" x14ac:dyDescent="0.35">
      <c r="A1601" s="32">
        <v>1597</v>
      </c>
      <c r="B1601" s="33">
        <f>ESTUDIANTES!B1601</f>
        <v>0</v>
      </c>
      <c r="C1601" s="33">
        <f>ESTUDIANTES!C1601</f>
        <v>0</v>
      </c>
      <c r="D1601" s="99">
        <f>ESTUDIANTES!D1601</f>
        <v>0</v>
      </c>
      <c r="E1601" s="99"/>
      <c r="F1601" s="99"/>
      <c r="G1601" s="99"/>
      <c r="H1601" s="34">
        <f>ESTUDIANTES!E1601</f>
        <v>0</v>
      </c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  <c r="HA1601" s="6"/>
      <c r="HB1601" s="6"/>
      <c r="HC1601" s="6"/>
      <c r="HD1601" s="6"/>
      <c r="HE1601" s="6"/>
      <c r="HF1601" s="6"/>
      <c r="HG1601" s="6"/>
      <c r="HH1601" s="6"/>
      <c r="HI1601" s="6"/>
      <c r="HJ1601" s="6"/>
      <c r="HK1601" s="6"/>
      <c r="HL1601" s="6"/>
      <c r="HM1601" s="6"/>
      <c r="HN1601" s="6"/>
      <c r="HO1601" s="6"/>
      <c r="HP1601" s="6"/>
      <c r="HQ1601" s="6"/>
      <c r="HR1601" s="6"/>
      <c r="HS1601" s="6"/>
      <c r="HT1601" s="6"/>
      <c r="HU1601" s="6"/>
      <c r="HV1601" s="6"/>
      <c r="HW1601" s="6"/>
      <c r="HX1601" s="6"/>
      <c r="HY1601" s="6"/>
      <c r="HZ1601" s="6"/>
      <c r="IA1601" s="6"/>
      <c r="IB1601" s="6"/>
      <c r="IC1601" s="6"/>
      <c r="ID1601" s="6"/>
      <c r="IE1601" s="6"/>
      <c r="IF1601" s="6"/>
      <c r="IG1601" s="6"/>
      <c r="IH1601" s="6"/>
      <c r="II1601" s="6"/>
      <c r="IJ1601" s="6"/>
      <c r="IK1601" s="6"/>
      <c r="IL1601" s="6"/>
      <c r="IM1601" s="6"/>
      <c r="IN1601" s="6"/>
      <c r="IO1601" s="6"/>
      <c r="IP1601" s="6"/>
      <c r="IQ1601" s="6"/>
      <c r="IR1601" s="6"/>
      <c r="IS1601" s="6"/>
      <c r="IT1601" s="6"/>
      <c r="IU1601" s="6"/>
      <c r="IV1601" s="6"/>
      <c r="IW1601" s="6"/>
      <c r="IX1601" s="6"/>
      <c r="IY1601" s="6"/>
      <c r="IZ1601" s="6"/>
    </row>
    <row r="1602" spans="1:260" s="5" customFormat="1" x14ac:dyDescent="0.35">
      <c r="A1602" s="32">
        <v>1598</v>
      </c>
      <c r="B1602" s="33">
        <f>ESTUDIANTES!B1602</f>
        <v>0</v>
      </c>
      <c r="C1602" s="33">
        <f>ESTUDIANTES!C1602</f>
        <v>0</v>
      </c>
      <c r="D1602" s="99">
        <f>ESTUDIANTES!D1602</f>
        <v>0</v>
      </c>
      <c r="E1602" s="99"/>
      <c r="F1602" s="99"/>
      <c r="G1602" s="99"/>
      <c r="H1602" s="34">
        <f>ESTUDIANTES!E1602</f>
        <v>0</v>
      </c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  <c r="GG1602" s="6"/>
      <c r="GH1602" s="6"/>
      <c r="GI1602" s="6"/>
      <c r="GJ1602" s="6"/>
      <c r="GK1602" s="6"/>
      <c r="GL1602" s="6"/>
      <c r="GM1602" s="6"/>
      <c r="GN1602" s="6"/>
      <c r="GO1602" s="6"/>
      <c r="GP1602" s="6"/>
      <c r="GQ1602" s="6"/>
      <c r="GR1602" s="6"/>
      <c r="GS1602" s="6"/>
      <c r="GT1602" s="6"/>
      <c r="GU1602" s="6"/>
      <c r="GV1602" s="6"/>
      <c r="GW1602" s="6"/>
      <c r="GX1602" s="6"/>
      <c r="GY1602" s="6"/>
      <c r="GZ1602" s="6"/>
      <c r="HA1602" s="6"/>
      <c r="HB1602" s="6"/>
      <c r="HC1602" s="6"/>
      <c r="HD1602" s="6"/>
      <c r="HE1602" s="6"/>
      <c r="HF1602" s="6"/>
      <c r="HG1602" s="6"/>
      <c r="HH1602" s="6"/>
      <c r="HI1602" s="6"/>
      <c r="HJ1602" s="6"/>
      <c r="HK1602" s="6"/>
      <c r="HL1602" s="6"/>
      <c r="HM1602" s="6"/>
      <c r="HN1602" s="6"/>
      <c r="HO1602" s="6"/>
      <c r="HP1602" s="6"/>
      <c r="HQ1602" s="6"/>
      <c r="HR1602" s="6"/>
      <c r="HS1602" s="6"/>
      <c r="HT1602" s="6"/>
      <c r="HU1602" s="6"/>
      <c r="HV1602" s="6"/>
      <c r="HW1602" s="6"/>
      <c r="HX1602" s="6"/>
      <c r="HY1602" s="6"/>
      <c r="HZ1602" s="6"/>
      <c r="IA1602" s="6"/>
      <c r="IB1602" s="6"/>
      <c r="IC1602" s="6"/>
      <c r="ID1602" s="6"/>
      <c r="IE1602" s="6"/>
      <c r="IF1602" s="6"/>
      <c r="IG1602" s="6"/>
      <c r="IH1602" s="6"/>
      <c r="II1602" s="6"/>
      <c r="IJ1602" s="6"/>
      <c r="IK1602" s="6"/>
      <c r="IL1602" s="6"/>
      <c r="IM1602" s="6"/>
      <c r="IN1602" s="6"/>
      <c r="IO1602" s="6"/>
      <c r="IP1602" s="6"/>
      <c r="IQ1602" s="6"/>
      <c r="IR1602" s="6"/>
      <c r="IS1602" s="6"/>
      <c r="IT1602" s="6"/>
      <c r="IU1602" s="6"/>
      <c r="IV1602" s="6"/>
      <c r="IW1602" s="6"/>
      <c r="IX1602" s="6"/>
      <c r="IY1602" s="6"/>
      <c r="IZ1602" s="6"/>
    </row>
    <row r="1603" spans="1:260" s="5" customFormat="1" x14ac:dyDescent="0.35">
      <c r="A1603" s="32">
        <v>1599</v>
      </c>
      <c r="B1603" s="33">
        <f>ESTUDIANTES!B1603</f>
        <v>0</v>
      </c>
      <c r="C1603" s="33">
        <f>ESTUDIANTES!C1603</f>
        <v>0</v>
      </c>
      <c r="D1603" s="99">
        <f>ESTUDIANTES!D1603</f>
        <v>0</v>
      </c>
      <c r="E1603" s="99"/>
      <c r="F1603" s="99"/>
      <c r="G1603" s="99"/>
      <c r="H1603" s="34">
        <f>ESTUDIANTES!E1603</f>
        <v>0</v>
      </c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  <c r="GP1603" s="6"/>
      <c r="GQ1603" s="6"/>
      <c r="GR1603" s="6"/>
      <c r="GS1603" s="6"/>
      <c r="GT1603" s="6"/>
      <c r="GU1603" s="6"/>
      <c r="GV1603" s="6"/>
      <c r="GW1603" s="6"/>
      <c r="GX1603" s="6"/>
      <c r="GY1603" s="6"/>
      <c r="GZ1603" s="6"/>
      <c r="HA1603" s="6"/>
      <c r="HB1603" s="6"/>
      <c r="HC1603" s="6"/>
      <c r="HD1603" s="6"/>
      <c r="HE1603" s="6"/>
      <c r="HF1603" s="6"/>
      <c r="HG1603" s="6"/>
      <c r="HH1603" s="6"/>
      <c r="HI1603" s="6"/>
      <c r="HJ1603" s="6"/>
      <c r="HK1603" s="6"/>
      <c r="HL1603" s="6"/>
      <c r="HM1603" s="6"/>
      <c r="HN1603" s="6"/>
      <c r="HO1603" s="6"/>
      <c r="HP1603" s="6"/>
      <c r="HQ1603" s="6"/>
      <c r="HR1603" s="6"/>
      <c r="HS1603" s="6"/>
      <c r="HT1603" s="6"/>
      <c r="HU1603" s="6"/>
      <c r="HV1603" s="6"/>
      <c r="HW1603" s="6"/>
      <c r="HX1603" s="6"/>
      <c r="HY1603" s="6"/>
      <c r="HZ1603" s="6"/>
      <c r="IA1603" s="6"/>
      <c r="IB1603" s="6"/>
      <c r="IC1603" s="6"/>
      <c r="ID1603" s="6"/>
      <c r="IE1603" s="6"/>
      <c r="IF1603" s="6"/>
      <c r="IG1603" s="6"/>
      <c r="IH1603" s="6"/>
      <c r="II1603" s="6"/>
      <c r="IJ1603" s="6"/>
      <c r="IK1603" s="6"/>
      <c r="IL1603" s="6"/>
      <c r="IM1603" s="6"/>
      <c r="IN1603" s="6"/>
      <c r="IO1603" s="6"/>
      <c r="IP1603" s="6"/>
      <c r="IQ1603" s="6"/>
      <c r="IR1603" s="6"/>
      <c r="IS1603" s="6"/>
      <c r="IT1603" s="6"/>
      <c r="IU1603" s="6"/>
      <c r="IV1603" s="6"/>
      <c r="IW1603" s="6"/>
      <c r="IX1603" s="6"/>
      <c r="IY1603" s="6"/>
      <c r="IZ1603" s="6"/>
    </row>
    <row r="1604" spans="1:260" s="5" customFormat="1" x14ac:dyDescent="0.35">
      <c r="A1604" s="32">
        <v>1600</v>
      </c>
      <c r="B1604" s="33">
        <f>ESTUDIANTES!B1604</f>
        <v>0</v>
      </c>
      <c r="C1604" s="33">
        <f>ESTUDIANTES!C1604</f>
        <v>0</v>
      </c>
      <c r="D1604" s="99">
        <f>ESTUDIANTES!D1604</f>
        <v>0</v>
      </c>
      <c r="E1604" s="99"/>
      <c r="F1604" s="99"/>
      <c r="G1604" s="99"/>
      <c r="H1604" s="34">
        <f>ESTUDIANTES!E1604</f>
        <v>0</v>
      </c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  <c r="GP1604" s="6"/>
      <c r="GQ1604" s="6"/>
      <c r="GR1604" s="6"/>
      <c r="GS1604" s="6"/>
      <c r="GT1604" s="6"/>
      <c r="GU1604" s="6"/>
      <c r="GV1604" s="6"/>
      <c r="GW1604" s="6"/>
      <c r="GX1604" s="6"/>
      <c r="GY1604" s="6"/>
      <c r="GZ1604" s="6"/>
      <c r="HA1604" s="6"/>
      <c r="HB1604" s="6"/>
      <c r="HC1604" s="6"/>
      <c r="HD1604" s="6"/>
      <c r="HE1604" s="6"/>
      <c r="HF1604" s="6"/>
      <c r="HG1604" s="6"/>
      <c r="HH1604" s="6"/>
      <c r="HI1604" s="6"/>
      <c r="HJ1604" s="6"/>
      <c r="HK1604" s="6"/>
      <c r="HL1604" s="6"/>
      <c r="HM1604" s="6"/>
      <c r="HN1604" s="6"/>
      <c r="HO1604" s="6"/>
      <c r="HP1604" s="6"/>
      <c r="HQ1604" s="6"/>
      <c r="HR1604" s="6"/>
      <c r="HS1604" s="6"/>
      <c r="HT1604" s="6"/>
      <c r="HU1604" s="6"/>
      <c r="HV1604" s="6"/>
      <c r="HW1604" s="6"/>
      <c r="HX1604" s="6"/>
      <c r="HY1604" s="6"/>
      <c r="HZ1604" s="6"/>
      <c r="IA1604" s="6"/>
      <c r="IB1604" s="6"/>
      <c r="IC1604" s="6"/>
      <c r="ID1604" s="6"/>
      <c r="IE1604" s="6"/>
      <c r="IF1604" s="6"/>
      <c r="IG1604" s="6"/>
      <c r="IH1604" s="6"/>
      <c r="II1604" s="6"/>
      <c r="IJ1604" s="6"/>
      <c r="IK1604" s="6"/>
      <c r="IL1604" s="6"/>
      <c r="IM1604" s="6"/>
      <c r="IN1604" s="6"/>
      <c r="IO1604" s="6"/>
      <c r="IP1604" s="6"/>
      <c r="IQ1604" s="6"/>
      <c r="IR1604" s="6"/>
      <c r="IS1604" s="6"/>
      <c r="IT1604" s="6"/>
      <c r="IU1604" s="6"/>
      <c r="IV1604" s="6"/>
      <c r="IW1604" s="6"/>
      <c r="IX1604" s="6"/>
      <c r="IY1604" s="6"/>
      <c r="IZ1604" s="6"/>
    </row>
    <row r="1605" spans="1:260" s="5" customFormat="1" x14ac:dyDescent="0.35">
      <c r="A1605" s="32">
        <v>1601</v>
      </c>
      <c r="B1605" s="33">
        <f>ESTUDIANTES!B1605</f>
        <v>0</v>
      </c>
      <c r="C1605" s="33">
        <f>ESTUDIANTES!C1605</f>
        <v>0</v>
      </c>
      <c r="D1605" s="99">
        <f>ESTUDIANTES!D1605</f>
        <v>0</v>
      </c>
      <c r="E1605" s="99"/>
      <c r="F1605" s="99"/>
      <c r="G1605" s="99"/>
      <c r="H1605" s="34">
        <f>ESTUDIANTES!E1605</f>
        <v>0</v>
      </c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  <c r="GG1605" s="6"/>
      <c r="GH1605" s="6"/>
      <c r="GI1605" s="6"/>
      <c r="GJ1605" s="6"/>
      <c r="GK1605" s="6"/>
      <c r="GL1605" s="6"/>
      <c r="GM1605" s="6"/>
      <c r="GN1605" s="6"/>
      <c r="GO1605" s="6"/>
      <c r="GP1605" s="6"/>
      <c r="GQ1605" s="6"/>
      <c r="GR1605" s="6"/>
      <c r="GS1605" s="6"/>
      <c r="GT1605" s="6"/>
      <c r="GU1605" s="6"/>
      <c r="GV1605" s="6"/>
      <c r="GW1605" s="6"/>
      <c r="GX1605" s="6"/>
      <c r="GY1605" s="6"/>
      <c r="GZ1605" s="6"/>
      <c r="HA1605" s="6"/>
      <c r="HB1605" s="6"/>
      <c r="HC1605" s="6"/>
      <c r="HD1605" s="6"/>
      <c r="HE1605" s="6"/>
      <c r="HF1605" s="6"/>
      <c r="HG1605" s="6"/>
      <c r="HH1605" s="6"/>
      <c r="HI1605" s="6"/>
      <c r="HJ1605" s="6"/>
      <c r="HK1605" s="6"/>
      <c r="HL1605" s="6"/>
      <c r="HM1605" s="6"/>
      <c r="HN1605" s="6"/>
      <c r="HO1605" s="6"/>
      <c r="HP1605" s="6"/>
      <c r="HQ1605" s="6"/>
      <c r="HR1605" s="6"/>
      <c r="HS1605" s="6"/>
      <c r="HT1605" s="6"/>
      <c r="HU1605" s="6"/>
      <c r="HV1605" s="6"/>
      <c r="HW1605" s="6"/>
      <c r="HX1605" s="6"/>
      <c r="HY1605" s="6"/>
      <c r="HZ1605" s="6"/>
      <c r="IA1605" s="6"/>
      <c r="IB1605" s="6"/>
      <c r="IC1605" s="6"/>
      <c r="ID1605" s="6"/>
      <c r="IE1605" s="6"/>
      <c r="IF1605" s="6"/>
      <c r="IG1605" s="6"/>
      <c r="IH1605" s="6"/>
      <c r="II1605" s="6"/>
      <c r="IJ1605" s="6"/>
      <c r="IK1605" s="6"/>
      <c r="IL1605" s="6"/>
      <c r="IM1605" s="6"/>
      <c r="IN1605" s="6"/>
      <c r="IO1605" s="6"/>
      <c r="IP1605" s="6"/>
      <c r="IQ1605" s="6"/>
      <c r="IR1605" s="6"/>
      <c r="IS1605" s="6"/>
      <c r="IT1605" s="6"/>
      <c r="IU1605" s="6"/>
      <c r="IV1605" s="6"/>
      <c r="IW1605" s="6"/>
      <c r="IX1605" s="6"/>
      <c r="IY1605" s="6"/>
      <c r="IZ1605" s="6"/>
    </row>
    <row r="1606" spans="1:260" s="5" customFormat="1" x14ac:dyDescent="0.35">
      <c r="A1606" s="32">
        <v>1602</v>
      </c>
      <c r="B1606" s="33">
        <f>ESTUDIANTES!B1606</f>
        <v>0</v>
      </c>
      <c r="C1606" s="33">
        <f>ESTUDIANTES!C1606</f>
        <v>0</v>
      </c>
      <c r="D1606" s="99">
        <f>ESTUDIANTES!D1606</f>
        <v>0</v>
      </c>
      <c r="E1606" s="99"/>
      <c r="F1606" s="99"/>
      <c r="G1606" s="99"/>
      <c r="H1606" s="34">
        <f>ESTUDIANTES!E1606</f>
        <v>0</v>
      </c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  <c r="GG1606" s="6"/>
      <c r="GH1606" s="6"/>
      <c r="GI1606" s="6"/>
      <c r="GJ1606" s="6"/>
      <c r="GK1606" s="6"/>
      <c r="GL1606" s="6"/>
      <c r="GM1606" s="6"/>
      <c r="GN1606" s="6"/>
      <c r="GO1606" s="6"/>
      <c r="GP1606" s="6"/>
      <c r="GQ1606" s="6"/>
      <c r="GR1606" s="6"/>
      <c r="GS1606" s="6"/>
      <c r="GT1606" s="6"/>
      <c r="GU1606" s="6"/>
      <c r="GV1606" s="6"/>
      <c r="GW1606" s="6"/>
      <c r="GX1606" s="6"/>
      <c r="GY1606" s="6"/>
      <c r="GZ1606" s="6"/>
      <c r="HA1606" s="6"/>
      <c r="HB1606" s="6"/>
      <c r="HC1606" s="6"/>
      <c r="HD1606" s="6"/>
      <c r="HE1606" s="6"/>
      <c r="HF1606" s="6"/>
      <c r="HG1606" s="6"/>
      <c r="HH1606" s="6"/>
      <c r="HI1606" s="6"/>
      <c r="HJ1606" s="6"/>
      <c r="HK1606" s="6"/>
      <c r="HL1606" s="6"/>
      <c r="HM1606" s="6"/>
      <c r="HN1606" s="6"/>
      <c r="HO1606" s="6"/>
      <c r="HP1606" s="6"/>
      <c r="HQ1606" s="6"/>
      <c r="HR1606" s="6"/>
      <c r="HS1606" s="6"/>
      <c r="HT1606" s="6"/>
      <c r="HU1606" s="6"/>
      <c r="HV1606" s="6"/>
      <c r="HW1606" s="6"/>
      <c r="HX1606" s="6"/>
      <c r="HY1606" s="6"/>
      <c r="HZ1606" s="6"/>
      <c r="IA1606" s="6"/>
      <c r="IB1606" s="6"/>
      <c r="IC1606" s="6"/>
      <c r="ID1606" s="6"/>
      <c r="IE1606" s="6"/>
      <c r="IF1606" s="6"/>
      <c r="IG1606" s="6"/>
      <c r="IH1606" s="6"/>
      <c r="II1606" s="6"/>
      <c r="IJ1606" s="6"/>
      <c r="IK1606" s="6"/>
      <c r="IL1606" s="6"/>
      <c r="IM1606" s="6"/>
      <c r="IN1606" s="6"/>
      <c r="IO1606" s="6"/>
      <c r="IP1606" s="6"/>
      <c r="IQ1606" s="6"/>
      <c r="IR1606" s="6"/>
      <c r="IS1606" s="6"/>
      <c r="IT1606" s="6"/>
      <c r="IU1606" s="6"/>
      <c r="IV1606" s="6"/>
      <c r="IW1606" s="6"/>
      <c r="IX1606" s="6"/>
      <c r="IY1606" s="6"/>
      <c r="IZ1606" s="6"/>
    </row>
    <row r="1607" spans="1:260" s="5" customFormat="1" x14ac:dyDescent="0.35">
      <c r="A1607" s="32">
        <v>1603</v>
      </c>
      <c r="B1607" s="33">
        <f>ESTUDIANTES!B1607</f>
        <v>0</v>
      </c>
      <c r="C1607" s="33">
        <f>ESTUDIANTES!C1607</f>
        <v>0</v>
      </c>
      <c r="D1607" s="99">
        <f>ESTUDIANTES!D1607</f>
        <v>0</v>
      </c>
      <c r="E1607" s="99"/>
      <c r="F1607" s="99"/>
      <c r="G1607" s="99"/>
      <c r="H1607" s="34">
        <f>ESTUDIANTES!E1607</f>
        <v>0</v>
      </c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  <c r="GP1607" s="6"/>
      <c r="GQ1607" s="6"/>
      <c r="GR1607" s="6"/>
      <c r="GS1607" s="6"/>
      <c r="GT1607" s="6"/>
      <c r="GU1607" s="6"/>
      <c r="GV1607" s="6"/>
      <c r="GW1607" s="6"/>
      <c r="GX1607" s="6"/>
      <c r="GY1607" s="6"/>
      <c r="GZ1607" s="6"/>
      <c r="HA1607" s="6"/>
      <c r="HB1607" s="6"/>
      <c r="HC1607" s="6"/>
      <c r="HD1607" s="6"/>
      <c r="HE1607" s="6"/>
      <c r="HF1607" s="6"/>
      <c r="HG1607" s="6"/>
      <c r="HH1607" s="6"/>
      <c r="HI1607" s="6"/>
      <c r="HJ1607" s="6"/>
      <c r="HK1607" s="6"/>
      <c r="HL1607" s="6"/>
      <c r="HM1607" s="6"/>
      <c r="HN1607" s="6"/>
      <c r="HO1607" s="6"/>
      <c r="HP1607" s="6"/>
      <c r="HQ1607" s="6"/>
      <c r="HR1607" s="6"/>
      <c r="HS1607" s="6"/>
      <c r="HT1607" s="6"/>
      <c r="HU1607" s="6"/>
      <c r="HV1607" s="6"/>
      <c r="HW1607" s="6"/>
      <c r="HX1607" s="6"/>
      <c r="HY1607" s="6"/>
      <c r="HZ1607" s="6"/>
      <c r="IA1607" s="6"/>
      <c r="IB1607" s="6"/>
      <c r="IC1607" s="6"/>
      <c r="ID1607" s="6"/>
      <c r="IE1607" s="6"/>
      <c r="IF1607" s="6"/>
      <c r="IG1607" s="6"/>
      <c r="IH1607" s="6"/>
      <c r="II1607" s="6"/>
      <c r="IJ1607" s="6"/>
      <c r="IK1607" s="6"/>
      <c r="IL1607" s="6"/>
      <c r="IM1607" s="6"/>
      <c r="IN1607" s="6"/>
      <c r="IO1607" s="6"/>
      <c r="IP1607" s="6"/>
      <c r="IQ1607" s="6"/>
      <c r="IR1607" s="6"/>
      <c r="IS1607" s="6"/>
      <c r="IT1607" s="6"/>
      <c r="IU1607" s="6"/>
      <c r="IV1607" s="6"/>
      <c r="IW1607" s="6"/>
      <c r="IX1607" s="6"/>
      <c r="IY1607" s="6"/>
      <c r="IZ1607" s="6"/>
    </row>
    <row r="1608" spans="1:260" s="5" customFormat="1" x14ac:dyDescent="0.35">
      <c r="A1608" s="32">
        <v>1604</v>
      </c>
      <c r="B1608" s="33">
        <f>ESTUDIANTES!B1608</f>
        <v>0</v>
      </c>
      <c r="C1608" s="33">
        <f>ESTUDIANTES!C1608</f>
        <v>0</v>
      </c>
      <c r="D1608" s="99">
        <f>ESTUDIANTES!D1608</f>
        <v>0</v>
      </c>
      <c r="E1608" s="99"/>
      <c r="F1608" s="99"/>
      <c r="G1608" s="99"/>
      <c r="H1608" s="34">
        <f>ESTUDIANTES!E1608</f>
        <v>0</v>
      </c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  <c r="GG1608" s="6"/>
      <c r="GH1608" s="6"/>
      <c r="GI1608" s="6"/>
      <c r="GJ1608" s="6"/>
      <c r="GK1608" s="6"/>
      <c r="GL1608" s="6"/>
      <c r="GM1608" s="6"/>
      <c r="GN1608" s="6"/>
      <c r="GO1608" s="6"/>
      <c r="GP1608" s="6"/>
      <c r="GQ1608" s="6"/>
      <c r="GR1608" s="6"/>
      <c r="GS1608" s="6"/>
      <c r="GT1608" s="6"/>
      <c r="GU1608" s="6"/>
      <c r="GV1608" s="6"/>
      <c r="GW1608" s="6"/>
      <c r="GX1608" s="6"/>
      <c r="GY1608" s="6"/>
      <c r="GZ1608" s="6"/>
      <c r="HA1608" s="6"/>
      <c r="HB1608" s="6"/>
      <c r="HC1608" s="6"/>
      <c r="HD1608" s="6"/>
      <c r="HE1608" s="6"/>
      <c r="HF1608" s="6"/>
      <c r="HG1608" s="6"/>
      <c r="HH1608" s="6"/>
      <c r="HI1608" s="6"/>
      <c r="HJ1608" s="6"/>
      <c r="HK1608" s="6"/>
      <c r="HL1608" s="6"/>
      <c r="HM1608" s="6"/>
      <c r="HN1608" s="6"/>
      <c r="HO1608" s="6"/>
      <c r="HP1608" s="6"/>
      <c r="HQ1608" s="6"/>
      <c r="HR1608" s="6"/>
      <c r="HS1608" s="6"/>
      <c r="HT1608" s="6"/>
      <c r="HU1608" s="6"/>
      <c r="HV1608" s="6"/>
      <c r="HW1608" s="6"/>
      <c r="HX1608" s="6"/>
      <c r="HY1608" s="6"/>
      <c r="HZ1608" s="6"/>
      <c r="IA1608" s="6"/>
      <c r="IB1608" s="6"/>
      <c r="IC1608" s="6"/>
      <c r="ID1608" s="6"/>
      <c r="IE1608" s="6"/>
      <c r="IF1608" s="6"/>
      <c r="IG1608" s="6"/>
      <c r="IH1608" s="6"/>
      <c r="II1608" s="6"/>
      <c r="IJ1608" s="6"/>
      <c r="IK1608" s="6"/>
      <c r="IL1608" s="6"/>
      <c r="IM1608" s="6"/>
      <c r="IN1608" s="6"/>
      <c r="IO1608" s="6"/>
      <c r="IP1608" s="6"/>
      <c r="IQ1608" s="6"/>
      <c r="IR1608" s="6"/>
      <c r="IS1608" s="6"/>
      <c r="IT1608" s="6"/>
      <c r="IU1608" s="6"/>
      <c r="IV1608" s="6"/>
      <c r="IW1608" s="6"/>
      <c r="IX1608" s="6"/>
      <c r="IY1608" s="6"/>
      <c r="IZ1608" s="6"/>
    </row>
    <row r="1609" spans="1:260" s="5" customFormat="1" x14ac:dyDescent="0.35">
      <c r="A1609" s="32">
        <v>1605</v>
      </c>
      <c r="B1609" s="33">
        <f>ESTUDIANTES!B1609</f>
        <v>0</v>
      </c>
      <c r="C1609" s="33">
        <f>ESTUDIANTES!C1609</f>
        <v>0</v>
      </c>
      <c r="D1609" s="99">
        <f>ESTUDIANTES!D1609</f>
        <v>0</v>
      </c>
      <c r="E1609" s="99"/>
      <c r="F1609" s="99"/>
      <c r="G1609" s="99"/>
      <c r="H1609" s="34">
        <f>ESTUDIANTES!E1609</f>
        <v>0</v>
      </c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  <c r="GG1609" s="6"/>
      <c r="GH1609" s="6"/>
      <c r="GI1609" s="6"/>
      <c r="GJ1609" s="6"/>
      <c r="GK1609" s="6"/>
      <c r="GL1609" s="6"/>
      <c r="GM1609" s="6"/>
      <c r="GN1609" s="6"/>
      <c r="GO1609" s="6"/>
      <c r="GP1609" s="6"/>
      <c r="GQ1609" s="6"/>
      <c r="GR1609" s="6"/>
      <c r="GS1609" s="6"/>
      <c r="GT1609" s="6"/>
      <c r="GU1609" s="6"/>
      <c r="GV1609" s="6"/>
      <c r="GW1609" s="6"/>
      <c r="GX1609" s="6"/>
      <c r="GY1609" s="6"/>
      <c r="GZ1609" s="6"/>
      <c r="HA1609" s="6"/>
      <c r="HB1609" s="6"/>
      <c r="HC1609" s="6"/>
      <c r="HD1609" s="6"/>
      <c r="HE1609" s="6"/>
      <c r="HF1609" s="6"/>
      <c r="HG1609" s="6"/>
      <c r="HH1609" s="6"/>
      <c r="HI1609" s="6"/>
      <c r="HJ1609" s="6"/>
      <c r="HK1609" s="6"/>
      <c r="HL1609" s="6"/>
      <c r="HM1609" s="6"/>
      <c r="HN1609" s="6"/>
      <c r="HO1609" s="6"/>
      <c r="HP1609" s="6"/>
      <c r="HQ1609" s="6"/>
      <c r="HR1609" s="6"/>
      <c r="HS1609" s="6"/>
      <c r="HT1609" s="6"/>
      <c r="HU1609" s="6"/>
      <c r="HV1609" s="6"/>
      <c r="HW1609" s="6"/>
      <c r="HX1609" s="6"/>
      <c r="HY1609" s="6"/>
      <c r="HZ1609" s="6"/>
      <c r="IA1609" s="6"/>
      <c r="IB1609" s="6"/>
      <c r="IC1609" s="6"/>
      <c r="ID1609" s="6"/>
      <c r="IE1609" s="6"/>
      <c r="IF1609" s="6"/>
      <c r="IG1609" s="6"/>
      <c r="IH1609" s="6"/>
      <c r="II1609" s="6"/>
      <c r="IJ1609" s="6"/>
      <c r="IK1609" s="6"/>
      <c r="IL1609" s="6"/>
      <c r="IM1609" s="6"/>
      <c r="IN1609" s="6"/>
      <c r="IO1609" s="6"/>
      <c r="IP1609" s="6"/>
      <c r="IQ1609" s="6"/>
      <c r="IR1609" s="6"/>
      <c r="IS1609" s="6"/>
      <c r="IT1609" s="6"/>
      <c r="IU1609" s="6"/>
      <c r="IV1609" s="6"/>
      <c r="IW1609" s="6"/>
      <c r="IX1609" s="6"/>
      <c r="IY1609" s="6"/>
      <c r="IZ1609" s="6"/>
    </row>
    <row r="1610" spans="1:260" s="5" customFormat="1" x14ac:dyDescent="0.35">
      <c r="A1610" s="32">
        <v>1606</v>
      </c>
      <c r="B1610" s="33">
        <f>ESTUDIANTES!B1610</f>
        <v>0</v>
      </c>
      <c r="C1610" s="33">
        <f>ESTUDIANTES!C1610</f>
        <v>0</v>
      </c>
      <c r="D1610" s="99">
        <f>ESTUDIANTES!D1610</f>
        <v>0</v>
      </c>
      <c r="E1610" s="99"/>
      <c r="F1610" s="99"/>
      <c r="G1610" s="99"/>
      <c r="H1610" s="34">
        <f>ESTUDIANTES!E1610</f>
        <v>0</v>
      </c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  <c r="GG1610" s="6"/>
      <c r="GH1610" s="6"/>
      <c r="GI1610" s="6"/>
      <c r="GJ1610" s="6"/>
      <c r="GK1610" s="6"/>
      <c r="GL1610" s="6"/>
      <c r="GM1610" s="6"/>
      <c r="GN1610" s="6"/>
      <c r="GO1610" s="6"/>
      <c r="GP1610" s="6"/>
      <c r="GQ1610" s="6"/>
      <c r="GR1610" s="6"/>
      <c r="GS1610" s="6"/>
      <c r="GT1610" s="6"/>
      <c r="GU1610" s="6"/>
      <c r="GV1610" s="6"/>
      <c r="GW1610" s="6"/>
      <c r="GX1610" s="6"/>
      <c r="GY1610" s="6"/>
      <c r="GZ1610" s="6"/>
      <c r="HA1610" s="6"/>
      <c r="HB1610" s="6"/>
      <c r="HC1610" s="6"/>
      <c r="HD1610" s="6"/>
      <c r="HE1610" s="6"/>
      <c r="HF1610" s="6"/>
      <c r="HG1610" s="6"/>
      <c r="HH1610" s="6"/>
      <c r="HI1610" s="6"/>
      <c r="HJ1610" s="6"/>
      <c r="HK1610" s="6"/>
      <c r="HL1610" s="6"/>
      <c r="HM1610" s="6"/>
      <c r="HN1610" s="6"/>
      <c r="HO1610" s="6"/>
      <c r="HP1610" s="6"/>
      <c r="HQ1610" s="6"/>
      <c r="HR1610" s="6"/>
      <c r="HS1610" s="6"/>
      <c r="HT1610" s="6"/>
      <c r="HU1610" s="6"/>
      <c r="HV1610" s="6"/>
      <c r="HW1610" s="6"/>
      <c r="HX1610" s="6"/>
      <c r="HY1610" s="6"/>
      <c r="HZ1610" s="6"/>
      <c r="IA1610" s="6"/>
      <c r="IB1610" s="6"/>
      <c r="IC1610" s="6"/>
      <c r="ID1610" s="6"/>
      <c r="IE1610" s="6"/>
      <c r="IF1610" s="6"/>
      <c r="IG1610" s="6"/>
      <c r="IH1610" s="6"/>
      <c r="II1610" s="6"/>
      <c r="IJ1610" s="6"/>
      <c r="IK1610" s="6"/>
      <c r="IL1610" s="6"/>
      <c r="IM1610" s="6"/>
      <c r="IN1610" s="6"/>
      <c r="IO1610" s="6"/>
      <c r="IP1610" s="6"/>
      <c r="IQ1610" s="6"/>
      <c r="IR1610" s="6"/>
      <c r="IS1610" s="6"/>
      <c r="IT1610" s="6"/>
      <c r="IU1610" s="6"/>
      <c r="IV1610" s="6"/>
      <c r="IW1610" s="6"/>
      <c r="IX1610" s="6"/>
      <c r="IY1610" s="6"/>
      <c r="IZ1610" s="6"/>
    </row>
    <row r="1611" spans="1:260" s="5" customFormat="1" x14ac:dyDescent="0.35">
      <c r="A1611" s="32">
        <v>1607</v>
      </c>
      <c r="B1611" s="33">
        <f>ESTUDIANTES!B1611</f>
        <v>0</v>
      </c>
      <c r="C1611" s="33">
        <f>ESTUDIANTES!C1611</f>
        <v>0</v>
      </c>
      <c r="D1611" s="99">
        <f>ESTUDIANTES!D1611</f>
        <v>0</v>
      </c>
      <c r="E1611" s="99"/>
      <c r="F1611" s="99"/>
      <c r="G1611" s="99"/>
      <c r="H1611" s="34">
        <f>ESTUDIANTES!E1611</f>
        <v>0</v>
      </c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  <c r="GG1611" s="6"/>
      <c r="GH1611" s="6"/>
      <c r="GI1611" s="6"/>
      <c r="GJ1611" s="6"/>
      <c r="GK1611" s="6"/>
      <c r="GL1611" s="6"/>
      <c r="GM1611" s="6"/>
      <c r="GN1611" s="6"/>
      <c r="GO1611" s="6"/>
      <c r="GP1611" s="6"/>
      <c r="GQ1611" s="6"/>
      <c r="GR1611" s="6"/>
      <c r="GS1611" s="6"/>
      <c r="GT1611" s="6"/>
      <c r="GU1611" s="6"/>
      <c r="GV1611" s="6"/>
      <c r="GW1611" s="6"/>
      <c r="GX1611" s="6"/>
      <c r="GY1611" s="6"/>
      <c r="GZ1611" s="6"/>
      <c r="HA1611" s="6"/>
      <c r="HB1611" s="6"/>
      <c r="HC1611" s="6"/>
      <c r="HD1611" s="6"/>
      <c r="HE1611" s="6"/>
      <c r="HF1611" s="6"/>
      <c r="HG1611" s="6"/>
      <c r="HH1611" s="6"/>
      <c r="HI1611" s="6"/>
      <c r="HJ1611" s="6"/>
      <c r="HK1611" s="6"/>
      <c r="HL1611" s="6"/>
      <c r="HM1611" s="6"/>
      <c r="HN1611" s="6"/>
      <c r="HO1611" s="6"/>
      <c r="HP1611" s="6"/>
      <c r="HQ1611" s="6"/>
      <c r="HR1611" s="6"/>
      <c r="HS1611" s="6"/>
      <c r="HT1611" s="6"/>
      <c r="HU1611" s="6"/>
      <c r="HV1611" s="6"/>
      <c r="HW1611" s="6"/>
      <c r="HX1611" s="6"/>
      <c r="HY1611" s="6"/>
      <c r="HZ1611" s="6"/>
      <c r="IA1611" s="6"/>
      <c r="IB1611" s="6"/>
      <c r="IC1611" s="6"/>
      <c r="ID1611" s="6"/>
      <c r="IE1611" s="6"/>
      <c r="IF1611" s="6"/>
      <c r="IG1611" s="6"/>
      <c r="IH1611" s="6"/>
      <c r="II1611" s="6"/>
      <c r="IJ1611" s="6"/>
      <c r="IK1611" s="6"/>
      <c r="IL1611" s="6"/>
      <c r="IM1611" s="6"/>
      <c r="IN1611" s="6"/>
      <c r="IO1611" s="6"/>
      <c r="IP1611" s="6"/>
      <c r="IQ1611" s="6"/>
      <c r="IR1611" s="6"/>
      <c r="IS1611" s="6"/>
      <c r="IT1611" s="6"/>
      <c r="IU1611" s="6"/>
      <c r="IV1611" s="6"/>
      <c r="IW1611" s="6"/>
      <c r="IX1611" s="6"/>
      <c r="IY1611" s="6"/>
      <c r="IZ1611" s="6"/>
    </row>
    <row r="1612" spans="1:260" s="5" customFormat="1" x14ac:dyDescent="0.35">
      <c r="A1612" s="32">
        <v>1608</v>
      </c>
      <c r="B1612" s="33">
        <f>ESTUDIANTES!B1612</f>
        <v>0</v>
      </c>
      <c r="C1612" s="33">
        <f>ESTUDIANTES!C1612</f>
        <v>0</v>
      </c>
      <c r="D1612" s="99">
        <f>ESTUDIANTES!D1612</f>
        <v>0</v>
      </c>
      <c r="E1612" s="99"/>
      <c r="F1612" s="99"/>
      <c r="G1612" s="99"/>
      <c r="H1612" s="34">
        <f>ESTUDIANTES!E1612</f>
        <v>0</v>
      </c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  <c r="GG1612" s="6"/>
      <c r="GH1612" s="6"/>
      <c r="GI1612" s="6"/>
      <c r="GJ1612" s="6"/>
      <c r="GK1612" s="6"/>
      <c r="GL1612" s="6"/>
      <c r="GM1612" s="6"/>
      <c r="GN1612" s="6"/>
      <c r="GO1612" s="6"/>
      <c r="GP1612" s="6"/>
      <c r="GQ1612" s="6"/>
      <c r="GR1612" s="6"/>
      <c r="GS1612" s="6"/>
      <c r="GT1612" s="6"/>
      <c r="GU1612" s="6"/>
      <c r="GV1612" s="6"/>
      <c r="GW1612" s="6"/>
      <c r="GX1612" s="6"/>
      <c r="GY1612" s="6"/>
      <c r="GZ1612" s="6"/>
      <c r="HA1612" s="6"/>
      <c r="HB1612" s="6"/>
      <c r="HC1612" s="6"/>
      <c r="HD1612" s="6"/>
      <c r="HE1612" s="6"/>
      <c r="HF1612" s="6"/>
      <c r="HG1612" s="6"/>
      <c r="HH1612" s="6"/>
      <c r="HI1612" s="6"/>
      <c r="HJ1612" s="6"/>
      <c r="HK1612" s="6"/>
      <c r="HL1612" s="6"/>
      <c r="HM1612" s="6"/>
      <c r="HN1612" s="6"/>
      <c r="HO1612" s="6"/>
      <c r="HP1612" s="6"/>
      <c r="HQ1612" s="6"/>
      <c r="HR1612" s="6"/>
      <c r="HS1612" s="6"/>
      <c r="HT1612" s="6"/>
      <c r="HU1612" s="6"/>
      <c r="HV1612" s="6"/>
      <c r="HW1612" s="6"/>
      <c r="HX1612" s="6"/>
      <c r="HY1612" s="6"/>
      <c r="HZ1612" s="6"/>
      <c r="IA1612" s="6"/>
      <c r="IB1612" s="6"/>
      <c r="IC1612" s="6"/>
      <c r="ID1612" s="6"/>
      <c r="IE1612" s="6"/>
      <c r="IF1612" s="6"/>
      <c r="IG1612" s="6"/>
      <c r="IH1612" s="6"/>
      <c r="II1612" s="6"/>
      <c r="IJ1612" s="6"/>
      <c r="IK1612" s="6"/>
      <c r="IL1612" s="6"/>
      <c r="IM1612" s="6"/>
      <c r="IN1612" s="6"/>
      <c r="IO1612" s="6"/>
      <c r="IP1612" s="6"/>
      <c r="IQ1612" s="6"/>
      <c r="IR1612" s="6"/>
      <c r="IS1612" s="6"/>
      <c r="IT1612" s="6"/>
      <c r="IU1612" s="6"/>
      <c r="IV1612" s="6"/>
      <c r="IW1612" s="6"/>
      <c r="IX1612" s="6"/>
      <c r="IY1612" s="6"/>
      <c r="IZ1612" s="6"/>
    </row>
    <row r="1613" spans="1:260" s="5" customFormat="1" x14ac:dyDescent="0.35">
      <c r="A1613" s="32">
        <v>1609</v>
      </c>
      <c r="B1613" s="33">
        <f>ESTUDIANTES!B1613</f>
        <v>0</v>
      </c>
      <c r="C1613" s="33">
        <f>ESTUDIANTES!C1613</f>
        <v>0</v>
      </c>
      <c r="D1613" s="99">
        <f>ESTUDIANTES!D1613</f>
        <v>0</v>
      </c>
      <c r="E1613" s="99"/>
      <c r="F1613" s="99"/>
      <c r="G1613" s="99"/>
      <c r="H1613" s="34">
        <f>ESTUDIANTES!E1613</f>
        <v>0</v>
      </c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  <c r="GG1613" s="6"/>
      <c r="GH1613" s="6"/>
      <c r="GI1613" s="6"/>
      <c r="GJ1613" s="6"/>
      <c r="GK1613" s="6"/>
      <c r="GL1613" s="6"/>
      <c r="GM1613" s="6"/>
      <c r="GN1613" s="6"/>
      <c r="GO1613" s="6"/>
      <c r="GP1613" s="6"/>
      <c r="GQ1613" s="6"/>
      <c r="GR1613" s="6"/>
      <c r="GS1613" s="6"/>
      <c r="GT1613" s="6"/>
      <c r="GU1613" s="6"/>
      <c r="GV1613" s="6"/>
      <c r="GW1613" s="6"/>
      <c r="GX1613" s="6"/>
      <c r="GY1613" s="6"/>
      <c r="GZ1613" s="6"/>
      <c r="HA1613" s="6"/>
      <c r="HB1613" s="6"/>
      <c r="HC1613" s="6"/>
      <c r="HD1613" s="6"/>
      <c r="HE1613" s="6"/>
      <c r="HF1613" s="6"/>
      <c r="HG1613" s="6"/>
      <c r="HH1613" s="6"/>
      <c r="HI1613" s="6"/>
      <c r="HJ1613" s="6"/>
      <c r="HK1613" s="6"/>
      <c r="HL1613" s="6"/>
      <c r="HM1613" s="6"/>
      <c r="HN1613" s="6"/>
      <c r="HO1613" s="6"/>
      <c r="HP1613" s="6"/>
      <c r="HQ1613" s="6"/>
      <c r="HR1613" s="6"/>
      <c r="HS1613" s="6"/>
      <c r="HT1613" s="6"/>
      <c r="HU1613" s="6"/>
      <c r="HV1613" s="6"/>
      <c r="HW1613" s="6"/>
      <c r="HX1613" s="6"/>
      <c r="HY1613" s="6"/>
      <c r="HZ1613" s="6"/>
      <c r="IA1613" s="6"/>
      <c r="IB1613" s="6"/>
      <c r="IC1613" s="6"/>
      <c r="ID1613" s="6"/>
      <c r="IE1613" s="6"/>
      <c r="IF1613" s="6"/>
      <c r="IG1613" s="6"/>
      <c r="IH1613" s="6"/>
      <c r="II1613" s="6"/>
      <c r="IJ1613" s="6"/>
      <c r="IK1613" s="6"/>
      <c r="IL1613" s="6"/>
      <c r="IM1613" s="6"/>
      <c r="IN1613" s="6"/>
      <c r="IO1613" s="6"/>
      <c r="IP1613" s="6"/>
      <c r="IQ1613" s="6"/>
      <c r="IR1613" s="6"/>
      <c r="IS1613" s="6"/>
      <c r="IT1613" s="6"/>
      <c r="IU1613" s="6"/>
      <c r="IV1613" s="6"/>
      <c r="IW1613" s="6"/>
      <c r="IX1613" s="6"/>
      <c r="IY1613" s="6"/>
      <c r="IZ1613" s="6"/>
    </row>
    <row r="1614" spans="1:260" s="5" customFormat="1" x14ac:dyDescent="0.35">
      <c r="A1614" s="32">
        <v>1610</v>
      </c>
      <c r="B1614" s="33">
        <f>ESTUDIANTES!B1614</f>
        <v>0</v>
      </c>
      <c r="C1614" s="33">
        <f>ESTUDIANTES!C1614</f>
        <v>0</v>
      </c>
      <c r="D1614" s="99">
        <f>ESTUDIANTES!D1614</f>
        <v>0</v>
      </c>
      <c r="E1614" s="99"/>
      <c r="F1614" s="99"/>
      <c r="G1614" s="99"/>
      <c r="H1614" s="34">
        <f>ESTUDIANTES!E1614</f>
        <v>0</v>
      </c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  <c r="GG1614" s="6"/>
      <c r="GH1614" s="6"/>
      <c r="GI1614" s="6"/>
      <c r="GJ1614" s="6"/>
      <c r="GK1614" s="6"/>
      <c r="GL1614" s="6"/>
      <c r="GM1614" s="6"/>
      <c r="GN1614" s="6"/>
      <c r="GO1614" s="6"/>
      <c r="GP1614" s="6"/>
      <c r="GQ1614" s="6"/>
      <c r="GR1614" s="6"/>
      <c r="GS1614" s="6"/>
      <c r="GT1614" s="6"/>
      <c r="GU1614" s="6"/>
      <c r="GV1614" s="6"/>
      <c r="GW1614" s="6"/>
      <c r="GX1614" s="6"/>
      <c r="GY1614" s="6"/>
      <c r="GZ1614" s="6"/>
      <c r="HA1614" s="6"/>
      <c r="HB1614" s="6"/>
      <c r="HC1614" s="6"/>
      <c r="HD1614" s="6"/>
      <c r="HE1614" s="6"/>
      <c r="HF1614" s="6"/>
      <c r="HG1614" s="6"/>
      <c r="HH1614" s="6"/>
      <c r="HI1614" s="6"/>
      <c r="HJ1614" s="6"/>
      <c r="HK1614" s="6"/>
      <c r="HL1614" s="6"/>
      <c r="HM1614" s="6"/>
      <c r="HN1614" s="6"/>
      <c r="HO1614" s="6"/>
      <c r="HP1614" s="6"/>
      <c r="HQ1614" s="6"/>
      <c r="HR1614" s="6"/>
      <c r="HS1614" s="6"/>
      <c r="HT1614" s="6"/>
      <c r="HU1614" s="6"/>
      <c r="HV1614" s="6"/>
      <c r="HW1614" s="6"/>
      <c r="HX1614" s="6"/>
      <c r="HY1614" s="6"/>
      <c r="HZ1614" s="6"/>
      <c r="IA1614" s="6"/>
      <c r="IB1614" s="6"/>
      <c r="IC1614" s="6"/>
      <c r="ID1614" s="6"/>
      <c r="IE1614" s="6"/>
      <c r="IF1614" s="6"/>
      <c r="IG1614" s="6"/>
      <c r="IH1614" s="6"/>
      <c r="II1614" s="6"/>
      <c r="IJ1614" s="6"/>
      <c r="IK1614" s="6"/>
      <c r="IL1614" s="6"/>
      <c r="IM1614" s="6"/>
      <c r="IN1614" s="6"/>
      <c r="IO1614" s="6"/>
      <c r="IP1614" s="6"/>
      <c r="IQ1614" s="6"/>
      <c r="IR1614" s="6"/>
      <c r="IS1614" s="6"/>
      <c r="IT1614" s="6"/>
      <c r="IU1614" s="6"/>
      <c r="IV1614" s="6"/>
      <c r="IW1614" s="6"/>
      <c r="IX1614" s="6"/>
      <c r="IY1614" s="6"/>
      <c r="IZ1614" s="6"/>
    </row>
    <row r="1615" spans="1:260" s="5" customFormat="1" x14ac:dyDescent="0.35">
      <c r="A1615" s="32">
        <v>1611</v>
      </c>
      <c r="B1615" s="33">
        <f>ESTUDIANTES!B1615</f>
        <v>0</v>
      </c>
      <c r="C1615" s="33">
        <f>ESTUDIANTES!C1615</f>
        <v>0</v>
      </c>
      <c r="D1615" s="99">
        <f>ESTUDIANTES!D1615</f>
        <v>0</v>
      </c>
      <c r="E1615" s="99"/>
      <c r="F1615" s="99"/>
      <c r="G1615" s="99"/>
      <c r="H1615" s="34">
        <f>ESTUDIANTES!E1615</f>
        <v>0</v>
      </c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  <c r="GG1615" s="6"/>
      <c r="GH1615" s="6"/>
      <c r="GI1615" s="6"/>
      <c r="GJ1615" s="6"/>
      <c r="GK1615" s="6"/>
      <c r="GL1615" s="6"/>
      <c r="GM1615" s="6"/>
      <c r="GN1615" s="6"/>
      <c r="GO1615" s="6"/>
      <c r="GP1615" s="6"/>
      <c r="GQ1615" s="6"/>
      <c r="GR1615" s="6"/>
      <c r="GS1615" s="6"/>
      <c r="GT1615" s="6"/>
      <c r="GU1615" s="6"/>
      <c r="GV1615" s="6"/>
      <c r="GW1615" s="6"/>
      <c r="GX1615" s="6"/>
      <c r="GY1615" s="6"/>
      <c r="GZ1615" s="6"/>
      <c r="HA1615" s="6"/>
      <c r="HB1615" s="6"/>
      <c r="HC1615" s="6"/>
      <c r="HD1615" s="6"/>
      <c r="HE1615" s="6"/>
      <c r="HF1615" s="6"/>
      <c r="HG1615" s="6"/>
      <c r="HH1615" s="6"/>
      <c r="HI1615" s="6"/>
      <c r="HJ1615" s="6"/>
      <c r="HK1615" s="6"/>
      <c r="HL1615" s="6"/>
      <c r="HM1615" s="6"/>
      <c r="HN1615" s="6"/>
      <c r="HO1615" s="6"/>
      <c r="HP1615" s="6"/>
      <c r="HQ1615" s="6"/>
      <c r="HR1615" s="6"/>
      <c r="HS1615" s="6"/>
      <c r="HT1615" s="6"/>
      <c r="HU1615" s="6"/>
      <c r="HV1615" s="6"/>
      <c r="HW1615" s="6"/>
      <c r="HX1615" s="6"/>
      <c r="HY1615" s="6"/>
      <c r="HZ1615" s="6"/>
      <c r="IA1615" s="6"/>
      <c r="IB1615" s="6"/>
      <c r="IC1615" s="6"/>
      <c r="ID1615" s="6"/>
      <c r="IE1615" s="6"/>
      <c r="IF1615" s="6"/>
      <c r="IG1615" s="6"/>
      <c r="IH1615" s="6"/>
      <c r="II1615" s="6"/>
      <c r="IJ1615" s="6"/>
      <c r="IK1615" s="6"/>
      <c r="IL1615" s="6"/>
      <c r="IM1615" s="6"/>
      <c r="IN1615" s="6"/>
      <c r="IO1615" s="6"/>
      <c r="IP1615" s="6"/>
      <c r="IQ1615" s="6"/>
      <c r="IR1615" s="6"/>
      <c r="IS1615" s="6"/>
      <c r="IT1615" s="6"/>
      <c r="IU1615" s="6"/>
      <c r="IV1615" s="6"/>
      <c r="IW1615" s="6"/>
      <c r="IX1615" s="6"/>
      <c r="IY1615" s="6"/>
      <c r="IZ1615" s="6"/>
    </row>
    <row r="1616" spans="1:260" s="5" customFormat="1" x14ac:dyDescent="0.35">
      <c r="A1616" s="32">
        <v>1612</v>
      </c>
      <c r="B1616" s="33">
        <f>ESTUDIANTES!B1616</f>
        <v>0</v>
      </c>
      <c r="C1616" s="33">
        <f>ESTUDIANTES!C1616</f>
        <v>0</v>
      </c>
      <c r="D1616" s="99">
        <f>ESTUDIANTES!D1616</f>
        <v>0</v>
      </c>
      <c r="E1616" s="99"/>
      <c r="F1616" s="99"/>
      <c r="G1616" s="99"/>
      <c r="H1616" s="34">
        <f>ESTUDIANTES!E1616</f>
        <v>0</v>
      </c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  <c r="GG1616" s="6"/>
      <c r="GH1616" s="6"/>
      <c r="GI1616" s="6"/>
      <c r="GJ1616" s="6"/>
      <c r="GK1616" s="6"/>
      <c r="GL1616" s="6"/>
      <c r="GM1616" s="6"/>
      <c r="GN1616" s="6"/>
      <c r="GO1616" s="6"/>
      <c r="GP1616" s="6"/>
      <c r="GQ1616" s="6"/>
      <c r="GR1616" s="6"/>
      <c r="GS1616" s="6"/>
      <c r="GT1616" s="6"/>
      <c r="GU1616" s="6"/>
      <c r="GV1616" s="6"/>
      <c r="GW1616" s="6"/>
      <c r="GX1616" s="6"/>
      <c r="GY1616" s="6"/>
      <c r="GZ1616" s="6"/>
      <c r="HA1616" s="6"/>
      <c r="HB1616" s="6"/>
      <c r="HC1616" s="6"/>
      <c r="HD1616" s="6"/>
      <c r="HE1616" s="6"/>
      <c r="HF1616" s="6"/>
      <c r="HG1616" s="6"/>
      <c r="HH1616" s="6"/>
      <c r="HI1616" s="6"/>
      <c r="HJ1616" s="6"/>
      <c r="HK1616" s="6"/>
      <c r="HL1616" s="6"/>
      <c r="HM1616" s="6"/>
      <c r="HN1616" s="6"/>
      <c r="HO1616" s="6"/>
      <c r="HP1616" s="6"/>
      <c r="HQ1616" s="6"/>
      <c r="HR1616" s="6"/>
      <c r="HS1616" s="6"/>
      <c r="HT1616" s="6"/>
      <c r="HU1616" s="6"/>
      <c r="HV1616" s="6"/>
      <c r="HW1616" s="6"/>
      <c r="HX1616" s="6"/>
      <c r="HY1616" s="6"/>
      <c r="HZ1616" s="6"/>
      <c r="IA1616" s="6"/>
      <c r="IB1616" s="6"/>
      <c r="IC1616" s="6"/>
      <c r="ID1616" s="6"/>
      <c r="IE1616" s="6"/>
      <c r="IF1616" s="6"/>
      <c r="IG1616" s="6"/>
      <c r="IH1616" s="6"/>
      <c r="II1616" s="6"/>
      <c r="IJ1616" s="6"/>
      <c r="IK1616" s="6"/>
      <c r="IL1616" s="6"/>
      <c r="IM1616" s="6"/>
      <c r="IN1616" s="6"/>
      <c r="IO1616" s="6"/>
      <c r="IP1616" s="6"/>
      <c r="IQ1616" s="6"/>
      <c r="IR1616" s="6"/>
      <c r="IS1616" s="6"/>
      <c r="IT1616" s="6"/>
      <c r="IU1616" s="6"/>
      <c r="IV1616" s="6"/>
      <c r="IW1616" s="6"/>
      <c r="IX1616" s="6"/>
      <c r="IY1616" s="6"/>
      <c r="IZ1616" s="6"/>
    </row>
    <row r="1617" spans="1:260" s="5" customFormat="1" x14ac:dyDescent="0.35">
      <c r="A1617" s="32">
        <v>1613</v>
      </c>
      <c r="B1617" s="33">
        <f>ESTUDIANTES!B1617</f>
        <v>0</v>
      </c>
      <c r="C1617" s="33">
        <f>ESTUDIANTES!C1617</f>
        <v>0</v>
      </c>
      <c r="D1617" s="99">
        <f>ESTUDIANTES!D1617</f>
        <v>0</v>
      </c>
      <c r="E1617" s="99"/>
      <c r="F1617" s="99"/>
      <c r="G1617" s="99"/>
      <c r="H1617" s="34">
        <f>ESTUDIANTES!E1617</f>
        <v>0</v>
      </c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  <c r="GG1617" s="6"/>
      <c r="GH1617" s="6"/>
      <c r="GI1617" s="6"/>
      <c r="GJ1617" s="6"/>
      <c r="GK1617" s="6"/>
      <c r="GL1617" s="6"/>
      <c r="GM1617" s="6"/>
      <c r="GN1617" s="6"/>
      <c r="GO1617" s="6"/>
      <c r="GP1617" s="6"/>
      <c r="GQ1617" s="6"/>
      <c r="GR1617" s="6"/>
      <c r="GS1617" s="6"/>
      <c r="GT1617" s="6"/>
      <c r="GU1617" s="6"/>
      <c r="GV1617" s="6"/>
      <c r="GW1617" s="6"/>
      <c r="GX1617" s="6"/>
      <c r="GY1617" s="6"/>
      <c r="GZ1617" s="6"/>
      <c r="HA1617" s="6"/>
      <c r="HB1617" s="6"/>
      <c r="HC1617" s="6"/>
      <c r="HD1617" s="6"/>
      <c r="HE1617" s="6"/>
      <c r="HF1617" s="6"/>
      <c r="HG1617" s="6"/>
      <c r="HH1617" s="6"/>
      <c r="HI1617" s="6"/>
      <c r="HJ1617" s="6"/>
      <c r="HK1617" s="6"/>
      <c r="HL1617" s="6"/>
      <c r="HM1617" s="6"/>
      <c r="HN1617" s="6"/>
      <c r="HO1617" s="6"/>
      <c r="HP1617" s="6"/>
      <c r="HQ1617" s="6"/>
      <c r="HR1617" s="6"/>
      <c r="HS1617" s="6"/>
      <c r="HT1617" s="6"/>
      <c r="HU1617" s="6"/>
      <c r="HV1617" s="6"/>
      <c r="HW1617" s="6"/>
      <c r="HX1617" s="6"/>
      <c r="HY1617" s="6"/>
      <c r="HZ1617" s="6"/>
      <c r="IA1617" s="6"/>
      <c r="IB1617" s="6"/>
      <c r="IC1617" s="6"/>
      <c r="ID1617" s="6"/>
      <c r="IE1617" s="6"/>
      <c r="IF1617" s="6"/>
      <c r="IG1617" s="6"/>
      <c r="IH1617" s="6"/>
      <c r="II1617" s="6"/>
      <c r="IJ1617" s="6"/>
      <c r="IK1617" s="6"/>
      <c r="IL1617" s="6"/>
      <c r="IM1617" s="6"/>
      <c r="IN1617" s="6"/>
      <c r="IO1617" s="6"/>
      <c r="IP1617" s="6"/>
      <c r="IQ1617" s="6"/>
      <c r="IR1617" s="6"/>
      <c r="IS1617" s="6"/>
      <c r="IT1617" s="6"/>
      <c r="IU1617" s="6"/>
      <c r="IV1617" s="6"/>
      <c r="IW1617" s="6"/>
      <c r="IX1617" s="6"/>
      <c r="IY1617" s="6"/>
      <c r="IZ1617" s="6"/>
    </row>
    <row r="1618" spans="1:260" s="5" customFormat="1" x14ac:dyDescent="0.35">
      <c r="A1618" s="32">
        <v>1614</v>
      </c>
      <c r="B1618" s="33">
        <f>ESTUDIANTES!B1618</f>
        <v>0</v>
      </c>
      <c r="C1618" s="33">
        <f>ESTUDIANTES!C1618</f>
        <v>0</v>
      </c>
      <c r="D1618" s="99">
        <f>ESTUDIANTES!D1618</f>
        <v>0</v>
      </c>
      <c r="E1618" s="99"/>
      <c r="F1618" s="99"/>
      <c r="G1618" s="99"/>
      <c r="H1618" s="34">
        <f>ESTUDIANTES!E1618</f>
        <v>0</v>
      </c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  <c r="GG1618" s="6"/>
      <c r="GH1618" s="6"/>
      <c r="GI1618" s="6"/>
      <c r="GJ1618" s="6"/>
      <c r="GK1618" s="6"/>
      <c r="GL1618" s="6"/>
      <c r="GM1618" s="6"/>
      <c r="GN1618" s="6"/>
      <c r="GO1618" s="6"/>
      <c r="GP1618" s="6"/>
      <c r="GQ1618" s="6"/>
      <c r="GR1618" s="6"/>
      <c r="GS1618" s="6"/>
      <c r="GT1618" s="6"/>
      <c r="GU1618" s="6"/>
      <c r="GV1618" s="6"/>
      <c r="GW1618" s="6"/>
      <c r="GX1618" s="6"/>
      <c r="GY1618" s="6"/>
      <c r="GZ1618" s="6"/>
      <c r="HA1618" s="6"/>
      <c r="HB1618" s="6"/>
      <c r="HC1618" s="6"/>
      <c r="HD1618" s="6"/>
      <c r="HE1618" s="6"/>
      <c r="HF1618" s="6"/>
      <c r="HG1618" s="6"/>
      <c r="HH1618" s="6"/>
      <c r="HI1618" s="6"/>
      <c r="HJ1618" s="6"/>
      <c r="HK1618" s="6"/>
      <c r="HL1618" s="6"/>
      <c r="HM1618" s="6"/>
      <c r="HN1618" s="6"/>
      <c r="HO1618" s="6"/>
      <c r="HP1618" s="6"/>
      <c r="HQ1618" s="6"/>
      <c r="HR1618" s="6"/>
      <c r="HS1618" s="6"/>
      <c r="HT1618" s="6"/>
      <c r="HU1618" s="6"/>
      <c r="HV1618" s="6"/>
      <c r="HW1618" s="6"/>
      <c r="HX1618" s="6"/>
      <c r="HY1618" s="6"/>
      <c r="HZ1618" s="6"/>
      <c r="IA1618" s="6"/>
      <c r="IB1618" s="6"/>
      <c r="IC1618" s="6"/>
      <c r="ID1618" s="6"/>
      <c r="IE1618" s="6"/>
      <c r="IF1618" s="6"/>
      <c r="IG1618" s="6"/>
      <c r="IH1618" s="6"/>
      <c r="II1618" s="6"/>
      <c r="IJ1618" s="6"/>
      <c r="IK1618" s="6"/>
      <c r="IL1618" s="6"/>
      <c r="IM1618" s="6"/>
      <c r="IN1618" s="6"/>
      <c r="IO1618" s="6"/>
      <c r="IP1618" s="6"/>
      <c r="IQ1618" s="6"/>
      <c r="IR1618" s="6"/>
      <c r="IS1618" s="6"/>
      <c r="IT1618" s="6"/>
      <c r="IU1618" s="6"/>
      <c r="IV1618" s="6"/>
      <c r="IW1618" s="6"/>
      <c r="IX1618" s="6"/>
      <c r="IY1618" s="6"/>
      <c r="IZ1618" s="6"/>
    </row>
    <row r="1619" spans="1:260" s="5" customFormat="1" x14ac:dyDescent="0.35">
      <c r="A1619" s="32">
        <v>1615</v>
      </c>
      <c r="B1619" s="33">
        <f>ESTUDIANTES!B1619</f>
        <v>0</v>
      </c>
      <c r="C1619" s="33">
        <f>ESTUDIANTES!C1619</f>
        <v>0</v>
      </c>
      <c r="D1619" s="99">
        <f>ESTUDIANTES!D1619</f>
        <v>0</v>
      </c>
      <c r="E1619" s="99"/>
      <c r="F1619" s="99"/>
      <c r="G1619" s="99"/>
      <c r="H1619" s="34">
        <f>ESTUDIANTES!E1619</f>
        <v>0</v>
      </c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  <c r="GG1619" s="6"/>
      <c r="GH1619" s="6"/>
      <c r="GI1619" s="6"/>
      <c r="GJ1619" s="6"/>
      <c r="GK1619" s="6"/>
      <c r="GL1619" s="6"/>
      <c r="GM1619" s="6"/>
      <c r="GN1619" s="6"/>
      <c r="GO1619" s="6"/>
      <c r="GP1619" s="6"/>
      <c r="GQ1619" s="6"/>
      <c r="GR1619" s="6"/>
      <c r="GS1619" s="6"/>
      <c r="GT1619" s="6"/>
      <c r="GU1619" s="6"/>
      <c r="GV1619" s="6"/>
      <c r="GW1619" s="6"/>
      <c r="GX1619" s="6"/>
      <c r="GY1619" s="6"/>
      <c r="GZ1619" s="6"/>
      <c r="HA1619" s="6"/>
      <c r="HB1619" s="6"/>
      <c r="HC1619" s="6"/>
      <c r="HD1619" s="6"/>
      <c r="HE1619" s="6"/>
      <c r="HF1619" s="6"/>
      <c r="HG1619" s="6"/>
      <c r="HH1619" s="6"/>
      <c r="HI1619" s="6"/>
      <c r="HJ1619" s="6"/>
      <c r="HK1619" s="6"/>
      <c r="HL1619" s="6"/>
      <c r="HM1619" s="6"/>
      <c r="HN1619" s="6"/>
      <c r="HO1619" s="6"/>
      <c r="HP1619" s="6"/>
      <c r="HQ1619" s="6"/>
      <c r="HR1619" s="6"/>
      <c r="HS1619" s="6"/>
      <c r="HT1619" s="6"/>
      <c r="HU1619" s="6"/>
      <c r="HV1619" s="6"/>
      <c r="HW1619" s="6"/>
      <c r="HX1619" s="6"/>
      <c r="HY1619" s="6"/>
      <c r="HZ1619" s="6"/>
      <c r="IA1619" s="6"/>
      <c r="IB1619" s="6"/>
      <c r="IC1619" s="6"/>
      <c r="ID1619" s="6"/>
      <c r="IE1619" s="6"/>
      <c r="IF1619" s="6"/>
      <c r="IG1619" s="6"/>
      <c r="IH1619" s="6"/>
      <c r="II1619" s="6"/>
      <c r="IJ1619" s="6"/>
      <c r="IK1619" s="6"/>
      <c r="IL1619" s="6"/>
      <c r="IM1619" s="6"/>
      <c r="IN1619" s="6"/>
      <c r="IO1619" s="6"/>
      <c r="IP1619" s="6"/>
      <c r="IQ1619" s="6"/>
      <c r="IR1619" s="6"/>
      <c r="IS1619" s="6"/>
      <c r="IT1619" s="6"/>
      <c r="IU1619" s="6"/>
      <c r="IV1619" s="6"/>
      <c r="IW1619" s="6"/>
      <c r="IX1619" s="6"/>
      <c r="IY1619" s="6"/>
      <c r="IZ1619" s="6"/>
    </row>
    <row r="1620" spans="1:260" s="5" customFormat="1" x14ac:dyDescent="0.35">
      <c r="A1620" s="32">
        <v>1616</v>
      </c>
      <c r="B1620" s="33">
        <f>ESTUDIANTES!B1620</f>
        <v>0</v>
      </c>
      <c r="C1620" s="33">
        <f>ESTUDIANTES!C1620</f>
        <v>0</v>
      </c>
      <c r="D1620" s="99">
        <f>ESTUDIANTES!D1620</f>
        <v>0</v>
      </c>
      <c r="E1620" s="99"/>
      <c r="F1620" s="99"/>
      <c r="G1620" s="99"/>
      <c r="H1620" s="34">
        <f>ESTUDIANTES!E1620</f>
        <v>0</v>
      </c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  <c r="GG1620" s="6"/>
      <c r="GH1620" s="6"/>
      <c r="GI1620" s="6"/>
      <c r="GJ1620" s="6"/>
      <c r="GK1620" s="6"/>
      <c r="GL1620" s="6"/>
      <c r="GM1620" s="6"/>
      <c r="GN1620" s="6"/>
      <c r="GO1620" s="6"/>
      <c r="GP1620" s="6"/>
      <c r="GQ1620" s="6"/>
      <c r="GR1620" s="6"/>
      <c r="GS1620" s="6"/>
      <c r="GT1620" s="6"/>
      <c r="GU1620" s="6"/>
      <c r="GV1620" s="6"/>
      <c r="GW1620" s="6"/>
      <c r="GX1620" s="6"/>
      <c r="GY1620" s="6"/>
      <c r="GZ1620" s="6"/>
      <c r="HA1620" s="6"/>
      <c r="HB1620" s="6"/>
      <c r="HC1620" s="6"/>
      <c r="HD1620" s="6"/>
      <c r="HE1620" s="6"/>
      <c r="HF1620" s="6"/>
      <c r="HG1620" s="6"/>
      <c r="HH1620" s="6"/>
      <c r="HI1620" s="6"/>
      <c r="HJ1620" s="6"/>
      <c r="HK1620" s="6"/>
      <c r="HL1620" s="6"/>
      <c r="HM1620" s="6"/>
      <c r="HN1620" s="6"/>
      <c r="HO1620" s="6"/>
      <c r="HP1620" s="6"/>
      <c r="HQ1620" s="6"/>
      <c r="HR1620" s="6"/>
      <c r="HS1620" s="6"/>
      <c r="HT1620" s="6"/>
      <c r="HU1620" s="6"/>
      <c r="HV1620" s="6"/>
      <c r="HW1620" s="6"/>
      <c r="HX1620" s="6"/>
      <c r="HY1620" s="6"/>
      <c r="HZ1620" s="6"/>
      <c r="IA1620" s="6"/>
      <c r="IB1620" s="6"/>
      <c r="IC1620" s="6"/>
      <c r="ID1620" s="6"/>
      <c r="IE1620" s="6"/>
      <c r="IF1620" s="6"/>
      <c r="IG1620" s="6"/>
      <c r="IH1620" s="6"/>
      <c r="II1620" s="6"/>
      <c r="IJ1620" s="6"/>
      <c r="IK1620" s="6"/>
      <c r="IL1620" s="6"/>
      <c r="IM1620" s="6"/>
      <c r="IN1620" s="6"/>
      <c r="IO1620" s="6"/>
      <c r="IP1620" s="6"/>
      <c r="IQ1620" s="6"/>
      <c r="IR1620" s="6"/>
      <c r="IS1620" s="6"/>
      <c r="IT1620" s="6"/>
      <c r="IU1620" s="6"/>
      <c r="IV1620" s="6"/>
      <c r="IW1620" s="6"/>
      <c r="IX1620" s="6"/>
      <c r="IY1620" s="6"/>
      <c r="IZ1620" s="6"/>
    </row>
    <row r="1621" spans="1:260" s="5" customFormat="1" x14ac:dyDescent="0.35">
      <c r="A1621" s="32">
        <v>1617</v>
      </c>
      <c r="B1621" s="33">
        <f>ESTUDIANTES!B1621</f>
        <v>0</v>
      </c>
      <c r="C1621" s="33">
        <f>ESTUDIANTES!C1621</f>
        <v>0</v>
      </c>
      <c r="D1621" s="99">
        <f>ESTUDIANTES!D1621</f>
        <v>0</v>
      </c>
      <c r="E1621" s="99"/>
      <c r="F1621" s="99"/>
      <c r="G1621" s="99"/>
      <c r="H1621" s="34">
        <f>ESTUDIANTES!E1621</f>
        <v>0</v>
      </c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  <c r="GG1621" s="6"/>
      <c r="GH1621" s="6"/>
      <c r="GI1621" s="6"/>
      <c r="GJ1621" s="6"/>
      <c r="GK1621" s="6"/>
      <c r="GL1621" s="6"/>
      <c r="GM1621" s="6"/>
      <c r="GN1621" s="6"/>
      <c r="GO1621" s="6"/>
      <c r="GP1621" s="6"/>
      <c r="GQ1621" s="6"/>
      <c r="GR1621" s="6"/>
      <c r="GS1621" s="6"/>
      <c r="GT1621" s="6"/>
      <c r="GU1621" s="6"/>
      <c r="GV1621" s="6"/>
      <c r="GW1621" s="6"/>
      <c r="GX1621" s="6"/>
      <c r="GY1621" s="6"/>
      <c r="GZ1621" s="6"/>
      <c r="HA1621" s="6"/>
      <c r="HB1621" s="6"/>
      <c r="HC1621" s="6"/>
      <c r="HD1621" s="6"/>
      <c r="HE1621" s="6"/>
      <c r="HF1621" s="6"/>
      <c r="HG1621" s="6"/>
      <c r="HH1621" s="6"/>
      <c r="HI1621" s="6"/>
      <c r="HJ1621" s="6"/>
      <c r="HK1621" s="6"/>
      <c r="HL1621" s="6"/>
      <c r="HM1621" s="6"/>
      <c r="HN1621" s="6"/>
      <c r="HO1621" s="6"/>
      <c r="HP1621" s="6"/>
      <c r="HQ1621" s="6"/>
      <c r="HR1621" s="6"/>
      <c r="HS1621" s="6"/>
      <c r="HT1621" s="6"/>
      <c r="HU1621" s="6"/>
      <c r="HV1621" s="6"/>
      <c r="HW1621" s="6"/>
      <c r="HX1621" s="6"/>
      <c r="HY1621" s="6"/>
      <c r="HZ1621" s="6"/>
      <c r="IA1621" s="6"/>
      <c r="IB1621" s="6"/>
      <c r="IC1621" s="6"/>
      <c r="ID1621" s="6"/>
      <c r="IE1621" s="6"/>
      <c r="IF1621" s="6"/>
      <c r="IG1621" s="6"/>
      <c r="IH1621" s="6"/>
      <c r="II1621" s="6"/>
      <c r="IJ1621" s="6"/>
      <c r="IK1621" s="6"/>
      <c r="IL1621" s="6"/>
      <c r="IM1621" s="6"/>
      <c r="IN1621" s="6"/>
      <c r="IO1621" s="6"/>
      <c r="IP1621" s="6"/>
      <c r="IQ1621" s="6"/>
      <c r="IR1621" s="6"/>
      <c r="IS1621" s="6"/>
      <c r="IT1621" s="6"/>
      <c r="IU1621" s="6"/>
      <c r="IV1621" s="6"/>
      <c r="IW1621" s="6"/>
      <c r="IX1621" s="6"/>
      <c r="IY1621" s="6"/>
      <c r="IZ1621" s="6"/>
    </row>
    <row r="1622" spans="1:260" s="5" customFormat="1" x14ac:dyDescent="0.35">
      <c r="A1622" s="32">
        <v>1618</v>
      </c>
      <c r="B1622" s="33">
        <f>ESTUDIANTES!B1622</f>
        <v>0</v>
      </c>
      <c r="C1622" s="33">
        <f>ESTUDIANTES!C1622</f>
        <v>0</v>
      </c>
      <c r="D1622" s="99">
        <f>ESTUDIANTES!D1622</f>
        <v>0</v>
      </c>
      <c r="E1622" s="99"/>
      <c r="F1622" s="99"/>
      <c r="G1622" s="99"/>
      <c r="H1622" s="34">
        <f>ESTUDIANTES!E1622</f>
        <v>0</v>
      </c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  <c r="GG1622" s="6"/>
      <c r="GH1622" s="6"/>
      <c r="GI1622" s="6"/>
      <c r="GJ1622" s="6"/>
      <c r="GK1622" s="6"/>
      <c r="GL1622" s="6"/>
      <c r="GM1622" s="6"/>
      <c r="GN1622" s="6"/>
      <c r="GO1622" s="6"/>
      <c r="GP1622" s="6"/>
      <c r="GQ1622" s="6"/>
      <c r="GR1622" s="6"/>
      <c r="GS1622" s="6"/>
      <c r="GT1622" s="6"/>
      <c r="GU1622" s="6"/>
      <c r="GV1622" s="6"/>
      <c r="GW1622" s="6"/>
      <c r="GX1622" s="6"/>
      <c r="GY1622" s="6"/>
      <c r="GZ1622" s="6"/>
      <c r="HA1622" s="6"/>
      <c r="HB1622" s="6"/>
      <c r="HC1622" s="6"/>
      <c r="HD1622" s="6"/>
      <c r="HE1622" s="6"/>
      <c r="HF1622" s="6"/>
      <c r="HG1622" s="6"/>
      <c r="HH1622" s="6"/>
      <c r="HI1622" s="6"/>
      <c r="HJ1622" s="6"/>
      <c r="HK1622" s="6"/>
      <c r="HL1622" s="6"/>
      <c r="HM1622" s="6"/>
      <c r="HN1622" s="6"/>
      <c r="HO1622" s="6"/>
      <c r="HP1622" s="6"/>
      <c r="HQ1622" s="6"/>
      <c r="HR1622" s="6"/>
      <c r="HS1622" s="6"/>
      <c r="HT1622" s="6"/>
      <c r="HU1622" s="6"/>
      <c r="HV1622" s="6"/>
      <c r="HW1622" s="6"/>
      <c r="HX1622" s="6"/>
      <c r="HY1622" s="6"/>
      <c r="HZ1622" s="6"/>
      <c r="IA1622" s="6"/>
      <c r="IB1622" s="6"/>
      <c r="IC1622" s="6"/>
      <c r="ID1622" s="6"/>
      <c r="IE1622" s="6"/>
      <c r="IF1622" s="6"/>
      <c r="IG1622" s="6"/>
      <c r="IH1622" s="6"/>
      <c r="II1622" s="6"/>
      <c r="IJ1622" s="6"/>
      <c r="IK1622" s="6"/>
      <c r="IL1622" s="6"/>
      <c r="IM1622" s="6"/>
      <c r="IN1622" s="6"/>
      <c r="IO1622" s="6"/>
      <c r="IP1622" s="6"/>
      <c r="IQ1622" s="6"/>
      <c r="IR1622" s="6"/>
      <c r="IS1622" s="6"/>
      <c r="IT1622" s="6"/>
      <c r="IU1622" s="6"/>
      <c r="IV1622" s="6"/>
      <c r="IW1622" s="6"/>
      <c r="IX1622" s="6"/>
      <c r="IY1622" s="6"/>
      <c r="IZ1622" s="6"/>
    </row>
    <row r="1623" spans="1:260" s="5" customFormat="1" x14ac:dyDescent="0.35">
      <c r="A1623" s="32">
        <v>1619</v>
      </c>
      <c r="B1623" s="33">
        <f>ESTUDIANTES!B1623</f>
        <v>0</v>
      </c>
      <c r="C1623" s="33">
        <f>ESTUDIANTES!C1623</f>
        <v>0</v>
      </c>
      <c r="D1623" s="99">
        <f>ESTUDIANTES!D1623</f>
        <v>0</v>
      </c>
      <c r="E1623" s="99"/>
      <c r="F1623" s="99"/>
      <c r="G1623" s="99"/>
      <c r="H1623" s="34">
        <f>ESTUDIANTES!E1623</f>
        <v>0</v>
      </c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  <c r="GG1623" s="6"/>
      <c r="GH1623" s="6"/>
      <c r="GI1623" s="6"/>
      <c r="GJ1623" s="6"/>
      <c r="GK1623" s="6"/>
      <c r="GL1623" s="6"/>
      <c r="GM1623" s="6"/>
      <c r="GN1623" s="6"/>
      <c r="GO1623" s="6"/>
      <c r="GP1623" s="6"/>
      <c r="GQ1623" s="6"/>
      <c r="GR1623" s="6"/>
      <c r="GS1623" s="6"/>
      <c r="GT1623" s="6"/>
      <c r="GU1623" s="6"/>
      <c r="GV1623" s="6"/>
      <c r="GW1623" s="6"/>
      <c r="GX1623" s="6"/>
      <c r="GY1623" s="6"/>
      <c r="GZ1623" s="6"/>
      <c r="HA1623" s="6"/>
      <c r="HB1623" s="6"/>
      <c r="HC1623" s="6"/>
      <c r="HD1623" s="6"/>
      <c r="HE1623" s="6"/>
      <c r="HF1623" s="6"/>
      <c r="HG1623" s="6"/>
      <c r="HH1623" s="6"/>
      <c r="HI1623" s="6"/>
      <c r="HJ1623" s="6"/>
      <c r="HK1623" s="6"/>
      <c r="HL1623" s="6"/>
      <c r="HM1623" s="6"/>
      <c r="HN1623" s="6"/>
      <c r="HO1623" s="6"/>
      <c r="HP1623" s="6"/>
      <c r="HQ1623" s="6"/>
      <c r="HR1623" s="6"/>
      <c r="HS1623" s="6"/>
      <c r="HT1623" s="6"/>
      <c r="HU1623" s="6"/>
      <c r="HV1623" s="6"/>
      <c r="HW1623" s="6"/>
      <c r="HX1623" s="6"/>
      <c r="HY1623" s="6"/>
      <c r="HZ1623" s="6"/>
      <c r="IA1623" s="6"/>
      <c r="IB1623" s="6"/>
      <c r="IC1623" s="6"/>
      <c r="ID1623" s="6"/>
      <c r="IE1623" s="6"/>
      <c r="IF1623" s="6"/>
      <c r="IG1623" s="6"/>
      <c r="IH1623" s="6"/>
      <c r="II1623" s="6"/>
      <c r="IJ1623" s="6"/>
      <c r="IK1623" s="6"/>
      <c r="IL1623" s="6"/>
      <c r="IM1623" s="6"/>
      <c r="IN1623" s="6"/>
      <c r="IO1623" s="6"/>
      <c r="IP1623" s="6"/>
      <c r="IQ1623" s="6"/>
      <c r="IR1623" s="6"/>
      <c r="IS1623" s="6"/>
      <c r="IT1623" s="6"/>
      <c r="IU1623" s="6"/>
      <c r="IV1623" s="6"/>
      <c r="IW1623" s="6"/>
      <c r="IX1623" s="6"/>
      <c r="IY1623" s="6"/>
      <c r="IZ1623" s="6"/>
    </row>
    <row r="1624" spans="1:260" s="5" customFormat="1" x14ac:dyDescent="0.35">
      <c r="A1624" s="32">
        <v>1620</v>
      </c>
      <c r="B1624" s="33">
        <f>ESTUDIANTES!B1624</f>
        <v>0</v>
      </c>
      <c r="C1624" s="33">
        <f>ESTUDIANTES!C1624</f>
        <v>0</v>
      </c>
      <c r="D1624" s="99">
        <f>ESTUDIANTES!D1624</f>
        <v>0</v>
      </c>
      <c r="E1624" s="99"/>
      <c r="F1624" s="99"/>
      <c r="G1624" s="99"/>
      <c r="H1624" s="34">
        <f>ESTUDIANTES!E1624</f>
        <v>0</v>
      </c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  <c r="GG1624" s="6"/>
      <c r="GH1624" s="6"/>
      <c r="GI1624" s="6"/>
      <c r="GJ1624" s="6"/>
      <c r="GK1624" s="6"/>
      <c r="GL1624" s="6"/>
      <c r="GM1624" s="6"/>
      <c r="GN1624" s="6"/>
      <c r="GO1624" s="6"/>
      <c r="GP1624" s="6"/>
      <c r="GQ1624" s="6"/>
      <c r="GR1624" s="6"/>
      <c r="GS1624" s="6"/>
      <c r="GT1624" s="6"/>
      <c r="GU1624" s="6"/>
      <c r="GV1624" s="6"/>
      <c r="GW1624" s="6"/>
      <c r="GX1624" s="6"/>
      <c r="GY1624" s="6"/>
      <c r="GZ1624" s="6"/>
      <c r="HA1624" s="6"/>
      <c r="HB1624" s="6"/>
      <c r="HC1624" s="6"/>
      <c r="HD1624" s="6"/>
      <c r="HE1624" s="6"/>
      <c r="HF1624" s="6"/>
      <c r="HG1624" s="6"/>
      <c r="HH1624" s="6"/>
      <c r="HI1624" s="6"/>
      <c r="HJ1624" s="6"/>
      <c r="HK1624" s="6"/>
      <c r="HL1624" s="6"/>
      <c r="HM1624" s="6"/>
      <c r="HN1624" s="6"/>
      <c r="HO1624" s="6"/>
      <c r="HP1624" s="6"/>
      <c r="HQ1624" s="6"/>
      <c r="HR1624" s="6"/>
      <c r="HS1624" s="6"/>
      <c r="HT1624" s="6"/>
      <c r="HU1624" s="6"/>
      <c r="HV1624" s="6"/>
      <c r="HW1624" s="6"/>
      <c r="HX1624" s="6"/>
      <c r="HY1624" s="6"/>
      <c r="HZ1624" s="6"/>
      <c r="IA1624" s="6"/>
      <c r="IB1624" s="6"/>
      <c r="IC1624" s="6"/>
      <c r="ID1624" s="6"/>
      <c r="IE1624" s="6"/>
      <c r="IF1624" s="6"/>
      <c r="IG1624" s="6"/>
      <c r="IH1624" s="6"/>
      <c r="II1624" s="6"/>
      <c r="IJ1624" s="6"/>
      <c r="IK1624" s="6"/>
      <c r="IL1624" s="6"/>
      <c r="IM1624" s="6"/>
      <c r="IN1624" s="6"/>
      <c r="IO1624" s="6"/>
      <c r="IP1624" s="6"/>
      <c r="IQ1624" s="6"/>
      <c r="IR1624" s="6"/>
      <c r="IS1624" s="6"/>
      <c r="IT1624" s="6"/>
      <c r="IU1624" s="6"/>
      <c r="IV1624" s="6"/>
      <c r="IW1624" s="6"/>
      <c r="IX1624" s="6"/>
      <c r="IY1624" s="6"/>
      <c r="IZ1624" s="6"/>
    </row>
    <row r="1625" spans="1:260" s="5" customFormat="1" x14ac:dyDescent="0.35">
      <c r="A1625" s="32">
        <v>1621</v>
      </c>
      <c r="B1625" s="33">
        <f>ESTUDIANTES!B1625</f>
        <v>0</v>
      </c>
      <c r="C1625" s="33">
        <f>ESTUDIANTES!C1625</f>
        <v>0</v>
      </c>
      <c r="D1625" s="99">
        <f>ESTUDIANTES!D1625</f>
        <v>0</v>
      </c>
      <c r="E1625" s="99"/>
      <c r="F1625" s="99"/>
      <c r="G1625" s="99"/>
      <c r="H1625" s="34">
        <f>ESTUDIANTES!E1625</f>
        <v>0</v>
      </c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  <c r="GG1625" s="6"/>
      <c r="GH1625" s="6"/>
      <c r="GI1625" s="6"/>
      <c r="GJ1625" s="6"/>
      <c r="GK1625" s="6"/>
      <c r="GL1625" s="6"/>
      <c r="GM1625" s="6"/>
      <c r="GN1625" s="6"/>
      <c r="GO1625" s="6"/>
      <c r="GP1625" s="6"/>
      <c r="GQ1625" s="6"/>
      <c r="GR1625" s="6"/>
      <c r="GS1625" s="6"/>
      <c r="GT1625" s="6"/>
      <c r="GU1625" s="6"/>
      <c r="GV1625" s="6"/>
      <c r="GW1625" s="6"/>
      <c r="GX1625" s="6"/>
      <c r="GY1625" s="6"/>
      <c r="GZ1625" s="6"/>
      <c r="HA1625" s="6"/>
      <c r="HB1625" s="6"/>
      <c r="HC1625" s="6"/>
      <c r="HD1625" s="6"/>
      <c r="HE1625" s="6"/>
      <c r="HF1625" s="6"/>
      <c r="HG1625" s="6"/>
      <c r="HH1625" s="6"/>
      <c r="HI1625" s="6"/>
      <c r="HJ1625" s="6"/>
      <c r="HK1625" s="6"/>
      <c r="HL1625" s="6"/>
      <c r="HM1625" s="6"/>
      <c r="HN1625" s="6"/>
      <c r="HO1625" s="6"/>
      <c r="HP1625" s="6"/>
      <c r="HQ1625" s="6"/>
      <c r="HR1625" s="6"/>
      <c r="HS1625" s="6"/>
      <c r="HT1625" s="6"/>
      <c r="HU1625" s="6"/>
      <c r="HV1625" s="6"/>
      <c r="HW1625" s="6"/>
      <c r="HX1625" s="6"/>
      <c r="HY1625" s="6"/>
      <c r="HZ1625" s="6"/>
      <c r="IA1625" s="6"/>
      <c r="IB1625" s="6"/>
      <c r="IC1625" s="6"/>
      <c r="ID1625" s="6"/>
      <c r="IE1625" s="6"/>
      <c r="IF1625" s="6"/>
      <c r="IG1625" s="6"/>
      <c r="IH1625" s="6"/>
      <c r="II1625" s="6"/>
      <c r="IJ1625" s="6"/>
      <c r="IK1625" s="6"/>
      <c r="IL1625" s="6"/>
      <c r="IM1625" s="6"/>
      <c r="IN1625" s="6"/>
      <c r="IO1625" s="6"/>
      <c r="IP1625" s="6"/>
      <c r="IQ1625" s="6"/>
      <c r="IR1625" s="6"/>
      <c r="IS1625" s="6"/>
      <c r="IT1625" s="6"/>
      <c r="IU1625" s="6"/>
      <c r="IV1625" s="6"/>
      <c r="IW1625" s="6"/>
      <c r="IX1625" s="6"/>
      <c r="IY1625" s="6"/>
      <c r="IZ1625" s="6"/>
    </row>
    <row r="1626" spans="1:260" s="5" customFormat="1" x14ac:dyDescent="0.35">
      <c r="A1626" s="32">
        <v>1622</v>
      </c>
      <c r="B1626" s="33">
        <f>ESTUDIANTES!B1626</f>
        <v>0</v>
      </c>
      <c r="C1626" s="33">
        <f>ESTUDIANTES!C1626</f>
        <v>0</v>
      </c>
      <c r="D1626" s="99">
        <f>ESTUDIANTES!D1626</f>
        <v>0</v>
      </c>
      <c r="E1626" s="99"/>
      <c r="F1626" s="99"/>
      <c r="G1626" s="99"/>
      <c r="H1626" s="34">
        <f>ESTUDIANTES!E1626</f>
        <v>0</v>
      </c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  <c r="GG1626" s="6"/>
      <c r="GH1626" s="6"/>
      <c r="GI1626" s="6"/>
      <c r="GJ1626" s="6"/>
      <c r="GK1626" s="6"/>
      <c r="GL1626" s="6"/>
      <c r="GM1626" s="6"/>
      <c r="GN1626" s="6"/>
      <c r="GO1626" s="6"/>
      <c r="GP1626" s="6"/>
      <c r="GQ1626" s="6"/>
      <c r="GR1626" s="6"/>
      <c r="GS1626" s="6"/>
      <c r="GT1626" s="6"/>
      <c r="GU1626" s="6"/>
      <c r="GV1626" s="6"/>
      <c r="GW1626" s="6"/>
      <c r="GX1626" s="6"/>
      <c r="GY1626" s="6"/>
      <c r="GZ1626" s="6"/>
      <c r="HA1626" s="6"/>
      <c r="HB1626" s="6"/>
      <c r="HC1626" s="6"/>
      <c r="HD1626" s="6"/>
      <c r="HE1626" s="6"/>
      <c r="HF1626" s="6"/>
      <c r="HG1626" s="6"/>
      <c r="HH1626" s="6"/>
      <c r="HI1626" s="6"/>
      <c r="HJ1626" s="6"/>
      <c r="HK1626" s="6"/>
      <c r="HL1626" s="6"/>
      <c r="HM1626" s="6"/>
      <c r="HN1626" s="6"/>
      <c r="HO1626" s="6"/>
      <c r="HP1626" s="6"/>
      <c r="HQ1626" s="6"/>
      <c r="HR1626" s="6"/>
      <c r="HS1626" s="6"/>
      <c r="HT1626" s="6"/>
      <c r="HU1626" s="6"/>
      <c r="HV1626" s="6"/>
      <c r="HW1626" s="6"/>
      <c r="HX1626" s="6"/>
      <c r="HY1626" s="6"/>
      <c r="HZ1626" s="6"/>
      <c r="IA1626" s="6"/>
      <c r="IB1626" s="6"/>
      <c r="IC1626" s="6"/>
      <c r="ID1626" s="6"/>
      <c r="IE1626" s="6"/>
      <c r="IF1626" s="6"/>
      <c r="IG1626" s="6"/>
      <c r="IH1626" s="6"/>
      <c r="II1626" s="6"/>
      <c r="IJ1626" s="6"/>
      <c r="IK1626" s="6"/>
      <c r="IL1626" s="6"/>
      <c r="IM1626" s="6"/>
      <c r="IN1626" s="6"/>
      <c r="IO1626" s="6"/>
      <c r="IP1626" s="6"/>
      <c r="IQ1626" s="6"/>
      <c r="IR1626" s="6"/>
      <c r="IS1626" s="6"/>
      <c r="IT1626" s="6"/>
      <c r="IU1626" s="6"/>
      <c r="IV1626" s="6"/>
      <c r="IW1626" s="6"/>
      <c r="IX1626" s="6"/>
      <c r="IY1626" s="6"/>
      <c r="IZ1626" s="6"/>
    </row>
    <row r="1627" spans="1:260" s="5" customFormat="1" x14ac:dyDescent="0.35">
      <c r="A1627" s="32">
        <v>1623</v>
      </c>
      <c r="B1627" s="33">
        <f>ESTUDIANTES!B1627</f>
        <v>0</v>
      </c>
      <c r="C1627" s="33">
        <f>ESTUDIANTES!C1627</f>
        <v>0</v>
      </c>
      <c r="D1627" s="99">
        <f>ESTUDIANTES!D1627</f>
        <v>0</v>
      </c>
      <c r="E1627" s="99"/>
      <c r="F1627" s="99"/>
      <c r="G1627" s="99"/>
      <c r="H1627" s="34">
        <f>ESTUDIANTES!E1627</f>
        <v>0</v>
      </c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  <c r="GG1627" s="6"/>
      <c r="GH1627" s="6"/>
      <c r="GI1627" s="6"/>
      <c r="GJ1627" s="6"/>
      <c r="GK1627" s="6"/>
      <c r="GL1627" s="6"/>
      <c r="GM1627" s="6"/>
      <c r="GN1627" s="6"/>
      <c r="GO1627" s="6"/>
      <c r="GP1627" s="6"/>
      <c r="GQ1627" s="6"/>
      <c r="GR1627" s="6"/>
      <c r="GS1627" s="6"/>
      <c r="GT1627" s="6"/>
      <c r="GU1627" s="6"/>
      <c r="GV1627" s="6"/>
      <c r="GW1627" s="6"/>
      <c r="GX1627" s="6"/>
      <c r="GY1627" s="6"/>
      <c r="GZ1627" s="6"/>
      <c r="HA1627" s="6"/>
      <c r="HB1627" s="6"/>
      <c r="HC1627" s="6"/>
      <c r="HD1627" s="6"/>
      <c r="HE1627" s="6"/>
      <c r="HF1627" s="6"/>
      <c r="HG1627" s="6"/>
      <c r="HH1627" s="6"/>
      <c r="HI1627" s="6"/>
      <c r="HJ1627" s="6"/>
      <c r="HK1627" s="6"/>
      <c r="HL1627" s="6"/>
      <c r="HM1627" s="6"/>
      <c r="HN1627" s="6"/>
      <c r="HO1627" s="6"/>
      <c r="HP1627" s="6"/>
      <c r="HQ1627" s="6"/>
      <c r="HR1627" s="6"/>
      <c r="HS1627" s="6"/>
      <c r="HT1627" s="6"/>
      <c r="HU1627" s="6"/>
      <c r="HV1627" s="6"/>
      <c r="HW1627" s="6"/>
      <c r="HX1627" s="6"/>
      <c r="HY1627" s="6"/>
      <c r="HZ1627" s="6"/>
      <c r="IA1627" s="6"/>
      <c r="IB1627" s="6"/>
      <c r="IC1627" s="6"/>
      <c r="ID1627" s="6"/>
      <c r="IE1627" s="6"/>
      <c r="IF1627" s="6"/>
      <c r="IG1627" s="6"/>
      <c r="IH1627" s="6"/>
      <c r="II1627" s="6"/>
      <c r="IJ1627" s="6"/>
      <c r="IK1627" s="6"/>
      <c r="IL1627" s="6"/>
      <c r="IM1627" s="6"/>
      <c r="IN1627" s="6"/>
      <c r="IO1627" s="6"/>
      <c r="IP1627" s="6"/>
      <c r="IQ1627" s="6"/>
      <c r="IR1627" s="6"/>
      <c r="IS1627" s="6"/>
      <c r="IT1627" s="6"/>
      <c r="IU1627" s="6"/>
      <c r="IV1627" s="6"/>
      <c r="IW1627" s="6"/>
      <c r="IX1627" s="6"/>
      <c r="IY1627" s="6"/>
      <c r="IZ1627" s="6"/>
    </row>
    <row r="1628" spans="1:260" s="5" customFormat="1" x14ac:dyDescent="0.35">
      <c r="A1628" s="32">
        <v>1624</v>
      </c>
      <c r="B1628" s="33">
        <f>ESTUDIANTES!B1628</f>
        <v>0</v>
      </c>
      <c r="C1628" s="33">
        <f>ESTUDIANTES!C1628</f>
        <v>0</v>
      </c>
      <c r="D1628" s="99">
        <f>ESTUDIANTES!D1628</f>
        <v>0</v>
      </c>
      <c r="E1628" s="99"/>
      <c r="F1628" s="99"/>
      <c r="G1628" s="99"/>
      <c r="H1628" s="34">
        <f>ESTUDIANTES!E1628</f>
        <v>0</v>
      </c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  <c r="GG1628" s="6"/>
      <c r="GH1628" s="6"/>
      <c r="GI1628" s="6"/>
      <c r="GJ1628" s="6"/>
      <c r="GK1628" s="6"/>
      <c r="GL1628" s="6"/>
      <c r="GM1628" s="6"/>
      <c r="GN1628" s="6"/>
      <c r="GO1628" s="6"/>
      <c r="GP1628" s="6"/>
      <c r="GQ1628" s="6"/>
      <c r="GR1628" s="6"/>
      <c r="GS1628" s="6"/>
      <c r="GT1628" s="6"/>
      <c r="GU1628" s="6"/>
      <c r="GV1628" s="6"/>
      <c r="GW1628" s="6"/>
      <c r="GX1628" s="6"/>
      <c r="GY1628" s="6"/>
      <c r="GZ1628" s="6"/>
      <c r="HA1628" s="6"/>
      <c r="HB1628" s="6"/>
      <c r="HC1628" s="6"/>
      <c r="HD1628" s="6"/>
      <c r="HE1628" s="6"/>
      <c r="HF1628" s="6"/>
      <c r="HG1628" s="6"/>
      <c r="HH1628" s="6"/>
      <c r="HI1628" s="6"/>
      <c r="HJ1628" s="6"/>
      <c r="HK1628" s="6"/>
      <c r="HL1628" s="6"/>
      <c r="HM1628" s="6"/>
      <c r="HN1628" s="6"/>
      <c r="HO1628" s="6"/>
      <c r="HP1628" s="6"/>
      <c r="HQ1628" s="6"/>
      <c r="HR1628" s="6"/>
      <c r="HS1628" s="6"/>
      <c r="HT1628" s="6"/>
      <c r="HU1628" s="6"/>
      <c r="HV1628" s="6"/>
      <c r="HW1628" s="6"/>
      <c r="HX1628" s="6"/>
      <c r="HY1628" s="6"/>
      <c r="HZ1628" s="6"/>
      <c r="IA1628" s="6"/>
      <c r="IB1628" s="6"/>
      <c r="IC1628" s="6"/>
      <c r="ID1628" s="6"/>
      <c r="IE1628" s="6"/>
      <c r="IF1628" s="6"/>
      <c r="IG1628" s="6"/>
      <c r="IH1628" s="6"/>
      <c r="II1628" s="6"/>
      <c r="IJ1628" s="6"/>
      <c r="IK1628" s="6"/>
      <c r="IL1628" s="6"/>
      <c r="IM1628" s="6"/>
      <c r="IN1628" s="6"/>
      <c r="IO1628" s="6"/>
      <c r="IP1628" s="6"/>
      <c r="IQ1628" s="6"/>
      <c r="IR1628" s="6"/>
      <c r="IS1628" s="6"/>
      <c r="IT1628" s="6"/>
      <c r="IU1628" s="6"/>
      <c r="IV1628" s="6"/>
      <c r="IW1628" s="6"/>
      <c r="IX1628" s="6"/>
      <c r="IY1628" s="6"/>
      <c r="IZ1628" s="6"/>
    </row>
    <row r="1629" spans="1:260" s="5" customFormat="1" x14ac:dyDescent="0.35">
      <c r="A1629" s="32">
        <v>1625</v>
      </c>
      <c r="B1629" s="33">
        <f>ESTUDIANTES!B1629</f>
        <v>0</v>
      </c>
      <c r="C1629" s="33">
        <f>ESTUDIANTES!C1629</f>
        <v>0</v>
      </c>
      <c r="D1629" s="99">
        <f>ESTUDIANTES!D1629</f>
        <v>0</v>
      </c>
      <c r="E1629" s="99"/>
      <c r="F1629" s="99"/>
      <c r="G1629" s="99"/>
      <c r="H1629" s="34">
        <f>ESTUDIANTES!E1629</f>
        <v>0</v>
      </c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  <c r="GG1629" s="6"/>
      <c r="GH1629" s="6"/>
      <c r="GI1629" s="6"/>
      <c r="GJ1629" s="6"/>
      <c r="GK1629" s="6"/>
      <c r="GL1629" s="6"/>
      <c r="GM1629" s="6"/>
      <c r="GN1629" s="6"/>
      <c r="GO1629" s="6"/>
      <c r="GP1629" s="6"/>
      <c r="GQ1629" s="6"/>
      <c r="GR1629" s="6"/>
      <c r="GS1629" s="6"/>
      <c r="GT1629" s="6"/>
      <c r="GU1629" s="6"/>
      <c r="GV1629" s="6"/>
      <c r="GW1629" s="6"/>
      <c r="GX1629" s="6"/>
      <c r="GY1629" s="6"/>
      <c r="GZ1629" s="6"/>
      <c r="HA1629" s="6"/>
      <c r="HB1629" s="6"/>
      <c r="HC1629" s="6"/>
      <c r="HD1629" s="6"/>
      <c r="HE1629" s="6"/>
      <c r="HF1629" s="6"/>
      <c r="HG1629" s="6"/>
      <c r="HH1629" s="6"/>
      <c r="HI1629" s="6"/>
      <c r="HJ1629" s="6"/>
      <c r="HK1629" s="6"/>
      <c r="HL1629" s="6"/>
      <c r="HM1629" s="6"/>
      <c r="HN1629" s="6"/>
      <c r="HO1629" s="6"/>
      <c r="HP1629" s="6"/>
      <c r="HQ1629" s="6"/>
      <c r="HR1629" s="6"/>
      <c r="HS1629" s="6"/>
      <c r="HT1629" s="6"/>
      <c r="HU1629" s="6"/>
      <c r="HV1629" s="6"/>
      <c r="HW1629" s="6"/>
      <c r="HX1629" s="6"/>
      <c r="HY1629" s="6"/>
      <c r="HZ1629" s="6"/>
      <c r="IA1629" s="6"/>
      <c r="IB1629" s="6"/>
      <c r="IC1629" s="6"/>
      <c r="ID1629" s="6"/>
      <c r="IE1629" s="6"/>
      <c r="IF1629" s="6"/>
      <c r="IG1629" s="6"/>
      <c r="IH1629" s="6"/>
      <c r="II1629" s="6"/>
      <c r="IJ1629" s="6"/>
      <c r="IK1629" s="6"/>
      <c r="IL1629" s="6"/>
      <c r="IM1629" s="6"/>
      <c r="IN1629" s="6"/>
      <c r="IO1629" s="6"/>
      <c r="IP1629" s="6"/>
      <c r="IQ1629" s="6"/>
      <c r="IR1629" s="6"/>
      <c r="IS1629" s="6"/>
      <c r="IT1629" s="6"/>
      <c r="IU1629" s="6"/>
      <c r="IV1629" s="6"/>
      <c r="IW1629" s="6"/>
      <c r="IX1629" s="6"/>
      <c r="IY1629" s="6"/>
      <c r="IZ1629" s="6"/>
    </row>
    <row r="1630" spans="1:260" s="5" customFormat="1" x14ac:dyDescent="0.35">
      <c r="A1630" s="32">
        <v>1626</v>
      </c>
      <c r="B1630" s="33">
        <f>ESTUDIANTES!B1630</f>
        <v>0</v>
      </c>
      <c r="C1630" s="33">
        <f>ESTUDIANTES!C1630</f>
        <v>0</v>
      </c>
      <c r="D1630" s="99">
        <f>ESTUDIANTES!D1630</f>
        <v>0</v>
      </c>
      <c r="E1630" s="99"/>
      <c r="F1630" s="99"/>
      <c r="G1630" s="99"/>
      <c r="H1630" s="34">
        <f>ESTUDIANTES!E1630</f>
        <v>0</v>
      </c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  <c r="GG1630" s="6"/>
      <c r="GH1630" s="6"/>
      <c r="GI1630" s="6"/>
      <c r="GJ1630" s="6"/>
      <c r="GK1630" s="6"/>
      <c r="GL1630" s="6"/>
      <c r="GM1630" s="6"/>
      <c r="GN1630" s="6"/>
      <c r="GO1630" s="6"/>
      <c r="GP1630" s="6"/>
      <c r="GQ1630" s="6"/>
      <c r="GR1630" s="6"/>
      <c r="GS1630" s="6"/>
      <c r="GT1630" s="6"/>
      <c r="GU1630" s="6"/>
      <c r="GV1630" s="6"/>
      <c r="GW1630" s="6"/>
      <c r="GX1630" s="6"/>
      <c r="GY1630" s="6"/>
      <c r="GZ1630" s="6"/>
      <c r="HA1630" s="6"/>
      <c r="HB1630" s="6"/>
      <c r="HC1630" s="6"/>
      <c r="HD1630" s="6"/>
      <c r="HE1630" s="6"/>
      <c r="HF1630" s="6"/>
      <c r="HG1630" s="6"/>
      <c r="HH1630" s="6"/>
      <c r="HI1630" s="6"/>
      <c r="HJ1630" s="6"/>
      <c r="HK1630" s="6"/>
      <c r="HL1630" s="6"/>
      <c r="HM1630" s="6"/>
      <c r="HN1630" s="6"/>
      <c r="HO1630" s="6"/>
      <c r="HP1630" s="6"/>
      <c r="HQ1630" s="6"/>
      <c r="HR1630" s="6"/>
      <c r="HS1630" s="6"/>
      <c r="HT1630" s="6"/>
      <c r="HU1630" s="6"/>
      <c r="HV1630" s="6"/>
      <c r="HW1630" s="6"/>
      <c r="HX1630" s="6"/>
      <c r="HY1630" s="6"/>
      <c r="HZ1630" s="6"/>
      <c r="IA1630" s="6"/>
      <c r="IB1630" s="6"/>
      <c r="IC1630" s="6"/>
      <c r="ID1630" s="6"/>
      <c r="IE1630" s="6"/>
      <c r="IF1630" s="6"/>
      <c r="IG1630" s="6"/>
      <c r="IH1630" s="6"/>
      <c r="II1630" s="6"/>
      <c r="IJ1630" s="6"/>
      <c r="IK1630" s="6"/>
      <c r="IL1630" s="6"/>
      <c r="IM1630" s="6"/>
      <c r="IN1630" s="6"/>
      <c r="IO1630" s="6"/>
      <c r="IP1630" s="6"/>
      <c r="IQ1630" s="6"/>
      <c r="IR1630" s="6"/>
      <c r="IS1630" s="6"/>
      <c r="IT1630" s="6"/>
      <c r="IU1630" s="6"/>
      <c r="IV1630" s="6"/>
      <c r="IW1630" s="6"/>
      <c r="IX1630" s="6"/>
      <c r="IY1630" s="6"/>
      <c r="IZ1630" s="6"/>
    </row>
    <row r="1631" spans="1:260" s="5" customFormat="1" x14ac:dyDescent="0.35">
      <c r="A1631" s="32">
        <v>1627</v>
      </c>
      <c r="B1631" s="33">
        <f>ESTUDIANTES!B1631</f>
        <v>0</v>
      </c>
      <c r="C1631" s="33">
        <f>ESTUDIANTES!C1631</f>
        <v>0</v>
      </c>
      <c r="D1631" s="99">
        <f>ESTUDIANTES!D1631</f>
        <v>0</v>
      </c>
      <c r="E1631" s="99"/>
      <c r="F1631" s="99"/>
      <c r="G1631" s="99"/>
      <c r="H1631" s="34">
        <f>ESTUDIANTES!E1631</f>
        <v>0</v>
      </c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  <c r="GG1631" s="6"/>
      <c r="GH1631" s="6"/>
      <c r="GI1631" s="6"/>
      <c r="GJ1631" s="6"/>
      <c r="GK1631" s="6"/>
      <c r="GL1631" s="6"/>
      <c r="GM1631" s="6"/>
      <c r="GN1631" s="6"/>
      <c r="GO1631" s="6"/>
      <c r="GP1631" s="6"/>
      <c r="GQ1631" s="6"/>
      <c r="GR1631" s="6"/>
      <c r="GS1631" s="6"/>
      <c r="GT1631" s="6"/>
      <c r="GU1631" s="6"/>
      <c r="GV1631" s="6"/>
      <c r="GW1631" s="6"/>
      <c r="GX1631" s="6"/>
      <c r="GY1631" s="6"/>
      <c r="GZ1631" s="6"/>
      <c r="HA1631" s="6"/>
      <c r="HB1631" s="6"/>
      <c r="HC1631" s="6"/>
      <c r="HD1631" s="6"/>
      <c r="HE1631" s="6"/>
      <c r="HF1631" s="6"/>
      <c r="HG1631" s="6"/>
      <c r="HH1631" s="6"/>
      <c r="HI1631" s="6"/>
      <c r="HJ1631" s="6"/>
      <c r="HK1631" s="6"/>
      <c r="HL1631" s="6"/>
      <c r="HM1631" s="6"/>
      <c r="HN1631" s="6"/>
      <c r="HO1631" s="6"/>
      <c r="HP1631" s="6"/>
      <c r="HQ1631" s="6"/>
      <c r="HR1631" s="6"/>
      <c r="HS1631" s="6"/>
      <c r="HT1631" s="6"/>
      <c r="HU1631" s="6"/>
      <c r="HV1631" s="6"/>
      <c r="HW1631" s="6"/>
      <c r="HX1631" s="6"/>
      <c r="HY1631" s="6"/>
      <c r="HZ1631" s="6"/>
      <c r="IA1631" s="6"/>
      <c r="IB1631" s="6"/>
      <c r="IC1631" s="6"/>
      <c r="ID1631" s="6"/>
      <c r="IE1631" s="6"/>
      <c r="IF1631" s="6"/>
      <c r="IG1631" s="6"/>
      <c r="IH1631" s="6"/>
      <c r="II1631" s="6"/>
      <c r="IJ1631" s="6"/>
      <c r="IK1631" s="6"/>
      <c r="IL1631" s="6"/>
      <c r="IM1631" s="6"/>
      <c r="IN1631" s="6"/>
      <c r="IO1631" s="6"/>
      <c r="IP1631" s="6"/>
      <c r="IQ1631" s="6"/>
      <c r="IR1631" s="6"/>
      <c r="IS1631" s="6"/>
      <c r="IT1631" s="6"/>
      <c r="IU1631" s="6"/>
      <c r="IV1631" s="6"/>
      <c r="IW1631" s="6"/>
      <c r="IX1631" s="6"/>
      <c r="IY1631" s="6"/>
      <c r="IZ1631" s="6"/>
    </row>
    <row r="1632" spans="1:260" s="5" customFormat="1" x14ac:dyDescent="0.35">
      <c r="A1632" s="32">
        <v>1628</v>
      </c>
      <c r="B1632" s="33">
        <f>ESTUDIANTES!B1632</f>
        <v>0</v>
      </c>
      <c r="C1632" s="33">
        <f>ESTUDIANTES!C1632</f>
        <v>0</v>
      </c>
      <c r="D1632" s="99">
        <f>ESTUDIANTES!D1632</f>
        <v>0</v>
      </c>
      <c r="E1632" s="99"/>
      <c r="F1632" s="99"/>
      <c r="G1632" s="99"/>
      <c r="H1632" s="34">
        <f>ESTUDIANTES!E1632</f>
        <v>0</v>
      </c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  <c r="GG1632" s="6"/>
      <c r="GH1632" s="6"/>
      <c r="GI1632" s="6"/>
      <c r="GJ1632" s="6"/>
      <c r="GK1632" s="6"/>
      <c r="GL1632" s="6"/>
      <c r="GM1632" s="6"/>
      <c r="GN1632" s="6"/>
      <c r="GO1632" s="6"/>
      <c r="GP1632" s="6"/>
      <c r="GQ1632" s="6"/>
      <c r="GR1632" s="6"/>
      <c r="GS1632" s="6"/>
      <c r="GT1632" s="6"/>
      <c r="GU1632" s="6"/>
      <c r="GV1632" s="6"/>
      <c r="GW1632" s="6"/>
      <c r="GX1632" s="6"/>
      <c r="GY1632" s="6"/>
      <c r="GZ1632" s="6"/>
      <c r="HA1632" s="6"/>
      <c r="HB1632" s="6"/>
      <c r="HC1632" s="6"/>
      <c r="HD1632" s="6"/>
      <c r="HE1632" s="6"/>
      <c r="HF1632" s="6"/>
      <c r="HG1632" s="6"/>
      <c r="HH1632" s="6"/>
      <c r="HI1632" s="6"/>
      <c r="HJ1632" s="6"/>
      <c r="HK1632" s="6"/>
      <c r="HL1632" s="6"/>
      <c r="HM1632" s="6"/>
      <c r="HN1632" s="6"/>
      <c r="HO1632" s="6"/>
      <c r="HP1632" s="6"/>
      <c r="HQ1632" s="6"/>
      <c r="HR1632" s="6"/>
      <c r="HS1632" s="6"/>
      <c r="HT1632" s="6"/>
      <c r="HU1632" s="6"/>
      <c r="HV1632" s="6"/>
      <c r="HW1632" s="6"/>
      <c r="HX1632" s="6"/>
      <c r="HY1632" s="6"/>
      <c r="HZ1632" s="6"/>
      <c r="IA1632" s="6"/>
      <c r="IB1632" s="6"/>
      <c r="IC1632" s="6"/>
      <c r="ID1632" s="6"/>
      <c r="IE1632" s="6"/>
      <c r="IF1632" s="6"/>
      <c r="IG1632" s="6"/>
      <c r="IH1632" s="6"/>
      <c r="II1632" s="6"/>
      <c r="IJ1632" s="6"/>
      <c r="IK1632" s="6"/>
      <c r="IL1632" s="6"/>
      <c r="IM1632" s="6"/>
      <c r="IN1632" s="6"/>
      <c r="IO1632" s="6"/>
      <c r="IP1632" s="6"/>
      <c r="IQ1632" s="6"/>
      <c r="IR1632" s="6"/>
      <c r="IS1632" s="6"/>
      <c r="IT1632" s="6"/>
      <c r="IU1632" s="6"/>
      <c r="IV1632" s="6"/>
      <c r="IW1632" s="6"/>
      <c r="IX1632" s="6"/>
      <c r="IY1632" s="6"/>
      <c r="IZ1632" s="6"/>
    </row>
    <row r="1633" spans="1:260" s="5" customFormat="1" x14ac:dyDescent="0.35">
      <c r="A1633" s="32">
        <v>1629</v>
      </c>
      <c r="B1633" s="33">
        <f>ESTUDIANTES!B1633</f>
        <v>0</v>
      </c>
      <c r="C1633" s="33">
        <f>ESTUDIANTES!C1633</f>
        <v>0</v>
      </c>
      <c r="D1633" s="99">
        <f>ESTUDIANTES!D1633</f>
        <v>0</v>
      </c>
      <c r="E1633" s="99"/>
      <c r="F1633" s="99"/>
      <c r="G1633" s="99"/>
      <c r="H1633" s="34">
        <f>ESTUDIANTES!E1633</f>
        <v>0</v>
      </c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  <c r="GG1633" s="6"/>
      <c r="GH1633" s="6"/>
      <c r="GI1633" s="6"/>
      <c r="GJ1633" s="6"/>
      <c r="GK1633" s="6"/>
      <c r="GL1633" s="6"/>
      <c r="GM1633" s="6"/>
      <c r="GN1633" s="6"/>
      <c r="GO1633" s="6"/>
      <c r="GP1633" s="6"/>
      <c r="GQ1633" s="6"/>
      <c r="GR1633" s="6"/>
      <c r="GS1633" s="6"/>
      <c r="GT1633" s="6"/>
      <c r="GU1633" s="6"/>
      <c r="GV1633" s="6"/>
      <c r="GW1633" s="6"/>
      <c r="GX1633" s="6"/>
      <c r="GY1633" s="6"/>
      <c r="GZ1633" s="6"/>
      <c r="HA1633" s="6"/>
      <c r="HB1633" s="6"/>
      <c r="HC1633" s="6"/>
      <c r="HD1633" s="6"/>
      <c r="HE1633" s="6"/>
      <c r="HF1633" s="6"/>
      <c r="HG1633" s="6"/>
      <c r="HH1633" s="6"/>
      <c r="HI1633" s="6"/>
      <c r="HJ1633" s="6"/>
      <c r="HK1633" s="6"/>
      <c r="HL1633" s="6"/>
      <c r="HM1633" s="6"/>
      <c r="HN1633" s="6"/>
      <c r="HO1633" s="6"/>
      <c r="HP1633" s="6"/>
      <c r="HQ1633" s="6"/>
      <c r="HR1633" s="6"/>
      <c r="HS1633" s="6"/>
      <c r="HT1633" s="6"/>
      <c r="HU1633" s="6"/>
      <c r="HV1633" s="6"/>
      <c r="HW1633" s="6"/>
      <c r="HX1633" s="6"/>
      <c r="HY1633" s="6"/>
      <c r="HZ1633" s="6"/>
      <c r="IA1633" s="6"/>
      <c r="IB1633" s="6"/>
      <c r="IC1633" s="6"/>
      <c r="ID1633" s="6"/>
      <c r="IE1633" s="6"/>
      <c r="IF1633" s="6"/>
      <c r="IG1633" s="6"/>
      <c r="IH1633" s="6"/>
      <c r="II1633" s="6"/>
      <c r="IJ1633" s="6"/>
      <c r="IK1633" s="6"/>
      <c r="IL1633" s="6"/>
      <c r="IM1633" s="6"/>
      <c r="IN1633" s="6"/>
      <c r="IO1633" s="6"/>
      <c r="IP1633" s="6"/>
      <c r="IQ1633" s="6"/>
      <c r="IR1633" s="6"/>
      <c r="IS1633" s="6"/>
      <c r="IT1633" s="6"/>
      <c r="IU1633" s="6"/>
      <c r="IV1633" s="6"/>
      <c r="IW1633" s="6"/>
      <c r="IX1633" s="6"/>
      <c r="IY1633" s="6"/>
      <c r="IZ1633" s="6"/>
    </row>
    <row r="1634" spans="1:260" s="5" customFormat="1" x14ac:dyDescent="0.35">
      <c r="A1634" s="32">
        <v>1630</v>
      </c>
      <c r="B1634" s="33">
        <f>ESTUDIANTES!B1634</f>
        <v>0</v>
      </c>
      <c r="C1634" s="33">
        <f>ESTUDIANTES!C1634</f>
        <v>0</v>
      </c>
      <c r="D1634" s="99">
        <f>ESTUDIANTES!D1634</f>
        <v>0</v>
      </c>
      <c r="E1634" s="99"/>
      <c r="F1634" s="99"/>
      <c r="G1634" s="99"/>
      <c r="H1634" s="34">
        <f>ESTUDIANTES!E1634</f>
        <v>0</v>
      </c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  <c r="GG1634" s="6"/>
      <c r="GH1634" s="6"/>
      <c r="GI1634" s="6"/>
      <c r="GJ1634" s="6"/>
      <c r="GK1634" s="6"/>
      <c r="GL1634" s="6"/>
      <c r="GM1634" s="6"/>
      <c r="GN1634" s="6"/>
      <c r="GO1634" s="6"/>
      <c r="GP1634" s="6"/>
      <c r="GQ1634" s="6"/>
      <c r="GR1634" s="6"/>
      <c r="GS1634" s="6"/>
      <c r="GT1634" s="6"/>
      <c r="GU1634" s="6"/>
      <c r="GV1634" s="6"/>
      <c r="GW1634" s="6"/>
      <c r="GX1634" s="6"/>
      <c r="GY1634" s="6"/>
      <c r="GZ1634" s="6"/>
      <c r="HA1634" s="6"/>
      <c r="HB1634" s="6"/>
      <c r="HC1634" s="6"/>
      <c r="HD1634" s="6"/>
      <c r="HE1634" s="6"/>
      <c r="HF1634" s="6"/>
      <c r="HG1634" s="6"/>
      <c r="HH1634" s="6"/>
      <c r="HI1634" s="6"/>
      <c r="HJ1634" s="6"/>
      <c r="HK1634" s="6"/>
      <c r="HL1634" s="6"/>
      <c r="HM1634" s="6"/>
      <c r="HN1634" s="6"/>
      <c r="HO1634" s="6"/>
      <c r="HP1634" s="6"/>
      <c r="HQ1634" s="6"/>
      <c r="HR1634" s="6"/>
      <c r="HS1634" s="6"/>
      <c r="HT1634" s="6"/>
      <c r="HU1634" s="6"/>
      <c r="HV1634" s="6"/>
      <c r="HW1634" s="6"/>
      <c r="HX1634" s="6"/>
      <c r="HY1634" s="6"/>
      <c r="HZ1634" s="6"/>
      <c r="IA1634" s="6"/>
      <c r="IB1634" s="6"/>
      <c r="IC1634" s="6"/>
      <c r="ID1634" s="6"/>
      <c r="IE1634" s="6"/>
      <c r="IF1634" s="6"/>
      <c r="IG1634" s="6"/>
      <c r="IH1634" s="6"/>
      <c r="II1634" s="6"/>
      <c r="IJ1634" s="6"/>
      <c r="IK1634" s="6"/>
      <c r="IL1634" s="6"/>
      <c r="IM1634" s="6"/>
      <c r="IN1634" s="6"/>
      <c r="IO1634" s="6"/>
      <c r="IP1634" s="6"/>
      <c r="IQ1634" s="6"/>
      <c r="IR1634" s="6"/>
      <c r="IS1634" s="6"/>
      <c r="IT1634" s="6"/>
      <c r="IU1634" s="6"/>
      <c r="IV1634" s="6"/>
      <c r="IW1634" s="6"/>
      <c r="IX1634" s="6"/>
      <c r="IY1634" s="6"/>
      <c r="IZ1634" s="6"/>
    </row>
    <row r="1635" spans="1:260" s="5" customFormat="1" x14ac:dyDescent="0.35">
      <c r="A1635" s="32">
        <v>1631</v>
      </c>
      <c r="B1635" s="33">
        <f>ESTUDIANTES!B1635</f>
        <v>0</v>
      </c>
      <c r="C1635" s="33">
        <f>ESTUDIANTES!C1635</f>
        <v>0</v>
      </c>
      <c r="D1635" s="99">
        <f>ESTUDIANTES!D1635</f>
        <v>0</v>
      </c>
      <c r="E1635" s="99"/>
      <c r="F1635" s="99"/>
      <c r="G1635" s="99"/>
      <c r="H1635" s="34">
        <f>ESTUDIANTES!E1635</f>
        <v>0</v>
      </c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  <c r="GG1635" s="6"/>
      <c r="GH1635" s="6"/>
      <c r="GI1635" s="6"/>
      <c r="GJ1635" s="6"/>
      <c r="GK1635" s="6"/>
      <c r="GL1635" s="6"/>
      <c r="GM1635" s="6"/>
      <c r="GN1635" s="6"/>
      <c r="GO1635" s="6"/>
      <c r="GP1635" s="6"/>
      <c r="GQ1635" s="6"/>
      <c r="GR1635" s="6"/>
      <c r="GS1635" s="6"/>
      <c r="GT1635" s="6"/>
      <c r="GU1635" s="6"/>
      <c r="GV1635" s="6"/>
      <c r="GW1635" s="6"/>
      <c r="GX1635" s="6"/>
      <c r="GY1635" s="6"/>
      <c r="GZ1635" s="6"/>
      <c r="HA1635" s="6"/>
      <c r="HB1635" s="6"/>
      <c r="HC1635" s="6"/>
      <c r="HD1635" s="6"/>
      <c r="HE1635" s="6"/>
      <c r="HF1635" s="6"/>
      <c r="HG1635" s="6"/>
      <c r="HH1635" s="6"/>
      <c r="HI1635" s="6"/>
      <c r="HJ1635" s="6"/>
      <c r="HK1635" s="6"/>
      <c r="HL1635" s="6"/>
      <c r="HM1635" s="6"/>
      <c r="HN1635" s="6"/>
      <c r="HO1635" s="6"/>
      <c r="HP1635" s="6"/>
      <c r="HQ1635" s="6"/>
      <c r="HR1635" s="6"/>
      <c r="HS1635" s="6"/>
      <c r="HT1635" s="6"/>
      <c r="HU1635" s="6"/>
      <c r="HV1635" s="6"/>
      <c r="HW1635" s="6"/>
      <c r="HX1635" s="6"/>
      <c r="HY1635" s="6"/>
      <c r="HZ1635" s="6"/>
      <c r="IA1635" s="6"/>
      <c r="IB1635" s="6"/>
      <c r="IC1635" s="6"/>
      <c r="ID1635" s="6"/>
      <c r="IE1635" s="6"/>
      <c r="IF1635" s="6"/>
      <c r="IG1635" s="6"/>
      <c r="IH1635" s="6"/>
      <c r="II1635" s="6"/>
      <c r="IJ1635" s="6"/>
      <c r="IK1635" s="6"/>
      <c r="IL1635" s="6"/>
      <c r="IM1635" s="6"/>
      <c r="IN1635" s="6"/>
      <c r="IO1635" s="6"/>
      <c r="IP1635" s="6"/>
      <c r="IQ1635" s="6"/>
      <c r="IR1635" s="6"/>
      <c r="IS1635" s="6"/>
      <c r="IT1635" s="6"/>
      <c r="IU1635" s="6"/>
      <c r="IV1635" s="6"/>
      <c r="IW1635" s="6"/>
      <c r="IX1635" s="6"/>
      <c r="IY1635" s="6"/>
      <c r="IZ1635" s="6"/>
    </row>
    <row r="1636" spans="1:260" s="5" customFormat="1" x14ac:dyDescent="0.35">
      <c r="A1636" s="32">
        <v>1632</v>
      </c>
      <c r="B1636" s="33">
        <f>ESTUDIANTES!B1636</f>
        <v>0</v>
      </c>
      <c r="C1636" s="33">
        <f>ESTUDIANTES!C1636</f>
        <v>0</v>
      </c>
      <c r="D1636" s="99">
        <f>ESTUDIANTES!D1636</f>
        <v>0</v>
      </c>
      <c r="E1636" s="99"/>
      <c r="F1636" s="99"/>
      <c r="G1636" s="99"/>
      <c r="H1636" s="34">
        <f>ESTUDIANTES!E1636</f>
        <v>0</v>
      </c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  <c r="GG1636" s="6"/>
      <c r="GH1636" s="6"/>
      <c r="GI1636" s="6"/>
      <c r="GJ1636" s="6"/>
      <c r="GK1636" s="6"/>
      <c r="GL1636" s="6"/>
      <c r="GM1636" s="6"/>
      <c r="GN1636" s="6"/>
      <c r="GO1636" s="6"/>
      <c r="GP1636" s="6"/>
      <c r="GQ1636" s="6"/>
      <c r="GR1636" s="6"/>
      <c r="GS1636" s="6"/>
      <c r="GT1636" s="6"/>
      <c r="GU1636" s="6"/>
      <c r="GV1636" s="6"/>
      <c r="GW1636" s="6"/>
      <c r="GX1636" s="6"/>
      <c r="GY1636" s="6"/>
      <c r="GZ1636" s="6"/>
      <c r="HA1636" s="6"/>
      <c r="HB1636" s="6"/>
      <c r="HC1636" s="6"/>
      <c r="HD1636" s="6"/>
      <c r="HE1636" s="6"/>
      <c r="HF1636" s="6"/>
      <c r="HG1636" s="6"/>
      <c r="HH1636" s="6"/>
      <c r="HI1636" s="6"/>
      <c r="HJ1636" s="6"/>
      <c r="HK1636" s="6"/>
      <c r="HL1636" s="6"/>
      <c r="HM1636" s="6"/>
      <c r="HN1636" s="6"/>
      <c r="HO1636" s="6"/>
      <c r="HP1636" s="6"/>
      <c r="HQ1636" s="6"/>
      <c r="HR1636" s="6"/>
      <c r="HS1636" s="6"/>
      <c r="HT1636" s="6"/>
      <c r="HU1636" s="6"/>
      <c r="HV1636" s="6"/>
      <c r="HW1636" s="6"/>
      <c r="HX1636" s="6"/>
      <c r="HY1636" s="6"/>
      <c r="HZ1636" s="6"/>
      <c r="IA1636" s="6"/>
      <c r="IB1636" s="6"/>
      <c r="IC1636" s="6"/>
      <c r="ID1636" s="6"/>
      <c r="IE1636" s="6"/>
      <c r="IF1636" s="6"/>
      <c r="IG1636" s="6"/>
      <c r="IH1636" s="6"/>
      <c r="II1636" s="6"/>
      <c r="IJ1636" s="6"/>
      <c r="IK1636" s="6"/>
      <c r="IL1636" s="6"/>
      <c r="IM1636" s="6"/>
      <c r="IN1636" s="6"/>
      <c r="IO1636" s="6"/>
      <c r="IP1636" s="6"/>
      <c r="IQ1636" s="6"/>
      <c r="IR1636" s="6"/>
      <c r="IS1636" s="6"/>
      <c r="IT1636" s="6"/>
      <c r="IU1636" s="6"/>
      <c r="IV1636" s="6"/>
      <c r="IW1636" s="6"/>
      <c r="IX1636" s="6"/>
      <c r="IY1636" s="6"/>
      <c r="IZ1636" s="6"/>
    </row>
    <row r="1637" spans="1:260" s="5" customFormat="1" x14ac:dyDescent="0.35">
      <c r="A1637" s="32">
        <v>1633</v>
      </c>
      <c r="B1637" s="33">
        <f>ESTUDIANTES!B1637</f>
        <v>0</v>
      </c>
      <c r="C1637" s="33">
        <f>ESTUDIANTES!C1637</f>
        <v>0</v>
      </c>
      <c r="D1637" s="99">
        <f>ESTUDIANTES!D1637</f>
        <v>0</v>
      </c>
      <c r="E1637" s="99"/>
      <c r="F1637" s="99"/>
      <c r="G1637" s="99"/>
      <c r="H1637" s="34">
        <f>ESTUDIANTES!E1637</f>
        <v>0</v>
      </c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  <c r="GG1637" s="6"/>
      <c r="GH1637" s="6"/>
      <c r="GI1637" s="6"/>
      <c r="GJ1637" s="6"/>
      <c r="GK1637" s="6"/>
      <c r="GL1637" s="6"/>
      <c r="GM1637" s="6"/>
      <c r="GN1637" s="6"/>
      <c r="GO1637" s="6"/>
      <c r="GP1637" s="6"/>
      <c r="GQ1637" s="6"/>
      <c r="GR1637" s="6"/>
      <c r="GS1637" s="6"/>
      <c r="GT1637" s="6"/>
      <c r="GU1637" s="6"/>
      <c r="GV1637" s="6"/>
      <c r="GW1637" s="6"/>
      <c r="GX1637" s="6"/>
      <c r="GY1637" s="6"/>
      <c r="GZ1637" s="6"/>
      <c r="HA1637" s="6"/>
      <c r="HB1637" s="6"/>
      <c r="HC1637" s="6"/>
      <c r="HD1637" s="6"/>
      <c r="HE1637" s="6"/>
      <c r="HF1637" s="6"/>
      <c r="HG1637" s="6"/>
      <c r="HH1637" s="6"/>
      <c r="HI1637" s="6"/>
      <c r="HJ1637" s="6"/>
      <c r="HK1637" s="6"/>
      <c r="HL1637" s="6"/>
      <c r="HM1637" s="6"/>
      <c r="HN1637" s="6"/>
      <c r="HO1637" s="6"/>
      <c r="HP1637" s="6"/>
      <c r="HQ1637" s="6"/>
      <c r="HR1637" s="6"/>
      <c r="HS1637" s="6"/>
      <c r="HT1637" s="6"/>
      <c r="HU1637" s="6"/>
      <c r="HV1637" s="6"/>
      <c r="HW1637" s="6"/>
      <c r="HX1637" s="6"/>
      <c r="HY1637" s="6"/>
      <c r="HZ1637" s="6"/>
      <c r="IA1637" s="6"/>
      <c r="IB1637" s="6"/>
      <c r="IC1637" s="6"/>
      <c r="ID1637" s="6"/>
      <c r="IE1637" s="6"/>
      <c r="IF1637" s="6"/>
      <c r="IG1637" s="6"/>
      <c r="IH1637" s="6"/>
      <c r="II1637" s="6"/>
      <c r="IJ1637" s="6"/>
      <c r="IK1637" s="6"/>
      <c r="IL1637" s="6"/>
      <c r="IM1637" s="6"/>
      <c r="IN1637" s="6"/>
      <c r="IO1637" s="6"/>
      <c r="IP1637" s="6"/>
      <c r="IQ1637" s="6"/>
      <c r="IR1637" s="6"/>
      <c r="IS1637" s="6"/>
      <c r="IT1637" s="6"/>
      <c r="IU1637" s="6"/>
      <c r="IV1637" s="6"/>
      <c r="IW1637" s="6"/>
      <c r="IX1637" s="6"/>
      <c r="IY1637" s="6"/>
      <c r="IZ1637" s="6"/>
    </row>
    <row r="1638" spans="1:260" s="5" customFormat="1" x14ac:dyDescent="0.35">
      <c r="A1638" s="32">
        <v>1634</v>
      </c>
      <c r="B1638" s="33">
        <f>ESTUDIANTES!B1638</f>
        <v>0</v>
      </c>
      <c r="C1638" s="33">
        <f>ESTUDIANTES!C1638</f>
        <v>0</v>
      </c>
      <c r="D1638" s="99">
        <f>ESTUDIANTES!D1638</f>
        <v>0</v>
      </c>
      <c r="E1638" s="99"/>
      <c r="F1638" s="99"/>
      <c r="G1638" s="99"/>
      <c r="H1638" s="34">
        <f>ESTUDIANTES!E1638</f>
        <v>0</v>
      </c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  <c r="EY1638" s="6"/>
      <c r="EZ1638" s="6"/>
      <c r="FA1638" s="6"/>
      <c r="FB1638" s="6"/>
      <c r="FC1638" s="6"/>
      <c r="FD1638" s="6"/>
      <c r="FE1638" s="6"/>
      <c r="FF1638" s="6"/>
      <c r="FG1638" s="6"/>
      <c r="FH1638" s="6"/>
      <c r="FI1638" s="6"/>
      <c r="FJ1638" s="6"/>
      <c r="FK1638" s="6"/>
      <c r="FL1638" s="6"/>
      <c r="FM1638" s="6"/>
      <c r="FN1638" s="6"/>
      <c r="FO1638" s="6"/>
      <c r="FP1638" s="6"/>
      <c r="FQ1638" s="6"/>
      <c r="FR1638" s="6"/>
      <c r="FS1638" s="6"/>
      <c r="FT1638" s="6"/>
      <c r="FU1638" s="6"/>
      <c r="FV1638" s="6"/>
      <c r="FW1638" s="6"/>
      <c r="FX1638" s="6"/>
      <c r="FY1638" s="6"/>
      <c r="FZ1638" s="6"/>
      <c r="GA1638" s="6"/>
      <c r="GB1638" s="6"/>
      <c r="GC1638" s="6"/>
      <c r="GD1638" s="6"/>
      <c r="GE1638" s="6"/>
      <c r="GF1638" s="6"/>
      <c r="GG1638" s="6"/>
      <c r="GH1638" s="6"/>
      <c r="GI1638" s="6"/>
      <c r="GJ1638" s="6"/>
      <c r="GK1638" s="6"/>
      <c r="GL1638" s="6"/>
      <c r="GM1638" s="6"/>
      <c r="GN1638" s="6"/>
      <c r="GO1638" s="6"/>
      <c r="GP1638" s="6"/>
      <c r="GQ1638" s="6"/>
      <c r="GR1638" s="6"/>
      <c r="GS1638" s="6"/>
      <c r="GT1638" s="6"/>
      <c r="GU1638" s="6"/>
      <c r="GV1638" s="6"/>
      <c r="GW1638" s="6"/>
      <c r="GX1638" s="6"/>
      <c r="GY1638" s="6"/>
      <c r="GZ1638" s="6"/>
      <c r="HA1638" s="6"/>
      <c r="HB1638" s="6"/>
      <c r="HC1638" s="6"/>
      <c r="HD1638" s="6"/>
      <c r="HE1638" s="6"/>
      <c r="HF1638" s="6"/>
      <c r="HG1638" s="6"/>
      <c r="HH1638" s="6"/>
      <c r="HI1638" s="6"/>
      <c r="HJ1638" s="6"/>
      <c r="HK1638" s="6"/>
      <c r="HL1638" s="6"/>
      <c r="HM1638" s="6"/>
      <c r="HN1638" s="6"/>
      <c r="HO1638" s="6"/>
      <c r="HP1638" s="6"/>
      <c r="HQ1638" s="6"/>
      <c r="HR1638" s="6"/>
      <c r="HS1638" s="6"/>
      <c r="HT1638" s="6"/>
      <c r="HU1638" s="6"/>
      <c r="HV1638" s="6"/>
      <c r="HW1638" s="6"/>
      <c r="HX1638" s="6"/>
      <c r="HY1638" s="6"/>
      <c r="HZ1638" s="6"/>
      <c r="IA1638" s="6"/>
      <c r="IB1638" s="6"/>
      <c r="IC1638" s="6"/>
      <c r="ID1638" s="6"/>
      <c r="IE1638" s="6"/>
      <c r="IF1638" s="6"/>
      <c r="IG1638" s="6"/>
      <c r="IH1638" s="6"/>
      <c r="II1638" s="6"/>
      <c r="IJ1638" s="6"/>
      <c r="IK1638" s="6"/>
      <c r="IL1638" s="6"/>
      <c r="IM1638" s="6"/>
      <c r="IN1638" s="6"/>
      <c r="IO1638" s="6"/>
      <c r="IP1638" s="6"/>
      <c r="IQ1638" s="6"/>
      <c r="IR1638" s="6"/>
      <c r="IS1638" s="6"/>
      <c r="IT1638" s="6"/>
      <c r="IU1638" s="6"/>
      <c r="IV1638" s="6"/>
      <c r="IW1638" s="6"/>
      <c r="IX1638" s="6"/>
      <c r="IY1638" s="6"/>
      <c r="IZ1638" s="6"/>
    </row>
    <row r="1639" spans="1:260" s="5" customFormat="1" x14ac:dyDescent="0.35">
      <c r="A1639" s="32">
        <v>1635</v>
      </c>
      <c r="B1639" s="33">
        <f>ESTUDIANTES!B1639</f>
        <v>0</v>
      </c>
      <c r="C1639" s="33">
        <f>ESTUDIANTES!C1639</f>
        <v>0</v>
      </c>
      <c r="D1639" s="99">
        <f>ESTUDIANTES!D1639</f>
        <v>0</v>
      </c>
      <c r="E1639" s="99"/>
      <c r="F1639" s="99"/>
      <c r="G1639" s="99"/>
      <c r="H1639" s="34">
        <f>ESTUDIANTES!E1639</f>
        <v>0</v>
      </c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  <c r="GG1639" s="6"/>
      <c r="GH1639" s="6"/>
      <c r="GI1639" s="6"/>
      <c r="GJ1639" s="6"/>
      <c r="GK1639" s="6"/>
      <c r="GL1639" s="6"/>
      <c r="GM1639" s="6"/>
      <c r="GN1639" s="6"/>
      <c r="GO1639" s="6"/>
      <c r="GP1639" s="6"/>
      <c r="GQ1639" s="6"/>
      <c r="GR1639" s="6"/>
      <c r="GS1639" s="6"/>
      <c r="GT1639" s="6"/>
      <c r="GU1639" s="6"/>
      <c r="GV1639" s="6"/>
      <c r="GW1639" s="6"/>
      <c r="GX1639" s="6"/>
      <c r="GY1639" s="6"/>
      <c r="GZ1639" s="6"/>
      <c r="HA1639" s="6"/>
      <c r="HB1639" s="6"/>
      <c r="HC1639" s="6"/>
      <c r="HD1639" s="6"/>
      <c r="HE1639" s="6"/>
      <c r="HF1639" s="6"/>
      <c r="HG1639" s="6"/>
      <c r="HH1639" s="6"/>
      <c r="HI1639" s="6"/>
      <c r="HJ1639" s="6"/>
      <c r="HK1639" s="6"/>
      <c r="HL1639" s="6"/>
      <c r="HM1639" s="6"/>
      <c r="HN1639" s="6"/>
      <c r="HO1639" s="6"/>
      <c r="HP1639" s="6"/>
      <c r="HQ1639" s="6"/>
      <c r="HR1639" s="6"/>
      <c r="HS1639" s="6"/>
      <c r="HT1639" s="6"/>
      <c r="HU1639" s="6"/>
      <c r="HV1639" s="6"/>
      <c r="HW1639" s="6"/>
      <c r="HX1639" s="6"/>
      <c r="HY1639" s="6"/>
      <c r="HZ1639" s="6"/>
      <c r="IA1639" s="6"/>
      <c r="IB1639" s="6"/>
      <c r="IC1639" s="6"/>
      <c r="ID1639" s="6"/>
      <c r="IE1639" s="6"/>
      <c r="IF1639" s="6"/>
      <c r="IG1639" s="6"/>
      <c r="IH1639" s="6"/>
      <c r="II1639" s="6"/>
      <c r="IJ1639" s="6"/>
      <c r="IK1639" s="6"/>
      <c r="IL1639" s="6"/>
      <c r="IM1639" s="6"/>
      <c r="IN1639" s="6"/>
      <c r="IO1639" s="6"/>
      <c r="IP1639" s="6"/>
      <c r="IQ1639" s="6"/>
      <c r="IR1639" s="6"/>
      <c r="IS1639" s="6"/>
      <c r="IT1639" s="6"/>
      <c r="IU1639" s="6"/>
      <c r="IV1639" s="6"/>
      <c r="IW1639" s="6"/>
      <c r="IX1639" s="6"/>
      <c r="IY1639" s="6"/>
      <c r="IZ1639" s="6"/>
    </row>
    <row r="1640" spans="1:260" s="5" customFormat="1" x14ac:dyDescent="0.35">
      <c r="A1640" s="32">
        <v>1636</v>
      </c>
      <c r="B1640" s="33">
        <f>ESTUDIANTES!B1640</f>
        <v>0</v>
      </c>
      <c r="C1640" s="33">
        <f>ESTUDIANTES!C1640</f>
        <v>0</v>
      </c>
      <c r="D1640" s="99">
        <f>ESTUDIANTES!D1640</f>
        <v>0</v>
      </c>
      <c r="E1640" s="99"/>
      <c r="F1640" s="99"/>
      <c r="G1640" s="99"/>
      <c r="H1640" s="34">
        <f>ESTUDIANTES!E1640</f>
        <v>0</v>
      </c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  <c r="GG1640" s="6"/>
      <c r="GH1640" s="6"/>
      <c r="GI1640" s="6"/>
      <c r="GJ1640" s="6"/>
      <c r="GK1640" s="6"/>
      <c r="GL1640" s="6"/>
      <c r="GM1640" s="6"/>
      <c r="GN1640" s="6"/>
      <c r="GO1640" s="6"/>
      <c r="GP1640" s="6"/>
      <c r="GQ1640" s="6"/>
      <c r="GR1640" s="6"/>
      <c r="GS1640" s="6"/>
      <c r="GT1640" s="6"/>
      <c r="GU1640" s="6"/>
      <c r="GV1640" s="6"/>
      <c r="GW1640" s="6"/>
      <c r="GX1640" s="6"/>
      <c r="GY1640" s="6"/>
      <c r="GZ1640" s="6"/>
      <c r="HA1640" s="6"/>
      <c r="HB1640" s="6"/>
      <c r="HC1640" s="6"/>
      <c r="HD1640" s="6"/>
      <c r="HE1640" s="6"/>
      <c r="HF1640" s="6"/>
      <c r="HG1640" s="6"/>
      <c r="HH1640" s="6"/>
      <c r="HI1640" s="6"/>
      <c r="HJ1640" s="6"/>
      <c r="HK1640" s="6"/>
      <c r="HL1640" s="6"/>
      <c r="HM1640" s="6"/>
      <c r="HN1640" s="6"/>
      <c r="HO1640" s="6"/>
      <c r="HP1640" s="6"/>
      <c r="HQ1640" s="6"/>
      <c r="HR1640" s="6"/>
      <c r="HS1640" s="6"/>
      <c r="HT1640" s="6"/>
      <c r="HU1640" s="6"/>
      <c r="HV1640" s="6"/>
      <c r="HW1640" s="6"/>
      <c r="HX1640" s="6"/>
      <c r="HY1640" s="6"/>
      <c r="HZ1640" s="6"/>
      <c r="IA1640" s="6"/>
      <c r="IB1640" s="6"/>
      <c r="IC1640" s="6"/>
      <c r="ID1640" s="6"/>
      <c r="IE1640" s="6"/>
      <c r="IF1640" s="6"/>
      <c r="IG1640" s="6"/>
      <c r="IH1640" s="6"/>
      <c r="II1640" s="6"/>
      <c r="IJ1640" s="6"/>
      <c r="IK1640" s="6"/>
      <c r="IL1640" s="6"/>
      <c r="IM1640" s="6"/>
      <c r="IN1640" s="6"/>
      <c r="IO1640" s="6"/>
      <c r="IP1640" s="6"/>
      <c r="IQ1640" s="6"/>
      <c r="IR1640" s="6"/>
      <c r="IS1640" s="6"/>
      <c r="IT1640" s="6"/>
      <c r="IU1640" s="6"/>
      <c r="IV1640" s="6"/>
      <c r="IW1640" s="6"/>
      <c r="IX1640" s="6"/>
      <c r="IY1640" s="6"/>
      <c r="IZ1640" s="6"/>
    </row>
    <row r="1641" spans="1:260" s="5" customFormat="1" x14ac:dyDescent="0.35">
      <c r="A1641" s="32">
        <v>1637</v>
      </c>
      <c r="B1641" s="33">
        <f>ESTUDIANTES!B1641</f>
        <v>0</v>
      </c>
      <c r="C1641" s="33">
        <f>ESTUDIANTES!C1641</f>
        <v>0</v>
      </c>
      <c r="D1641" s="99">
        <f>ESTUDIANTES!D1641</f>
        <v>0</v>
      </c>
      <c r="E1641" s="99"/>
      <c r="F1641" s="99"/>
      <c r="G1641" s="99"/>
      <c r="H1641" s="34">
        <f>ESTUDIANTES!E1641</f>
        <v>0</v>
      </c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  <c r="GG1641" s="6"/>
      <c r="GH1641" s="6"/>
      <c r="GI1641" s="6"/>
      <c r="GJ1641" s="6"/>
      <c r="GK1641" s="6"/>
      <c r="GL1641" s="6"/>
      <c r="GM1641" s="6"/>
      <c r="GN1641" s="6"/>
      <c r="GO1641" s="6"/>
      <c r="GP1641" s="6"/>
      <c r="GQ1641" s="6"/>
      <c r="GR1641" s="6"/>
      <c r="GS1641" s="6"/>
      <c r="GT1641" s="6"/>
      <c r="GU1641" s="6"/>
      <c r="GV1641" s="6"/>
      <c r="GW1641" s="6"/>
      <c r="GX1641" s="6"/>
      <c r="GY1641" s="6"/>
      <c r="GZ1641" s="6"/>
      <c r="HA1641" s="6"/>
      <c r="HB1641" s="6"/>
      <c r="HC1641" s="6"/>
      <c r="HD1641" s="6"/>
      <c r="HE1641" s="6"/>
      <c r="HF1641" s="6"/>
      <c r="HG1641" s="6"/>
      <c r="HH1641" s="6"/>
      <c r="HI1641" s="6"/>
      <c r="HJ1641" s="6"/>
      <c r="HK1641" s="6"/>
      <c r="HL1641" s="6"/>
      <c r="HM1641" s="6"/>
      <c r="HN1641" s="6"/>
      <c r="HO1641" s="6"/>
      <c r="HP1641" s="6"/>
      <c r="HQ1641" s="6"/>
      <c r="HR1641" s="6"/>
      <c r="HS1641" s="6"/>
      <c r="HT1641" s="6"/>
      <c r="HU1641" s="6"/>
      <c r="HV1641" s="6"/>
      <c r="HW1641" s="6"/>
      <c r="HX1641" s="6"/>
      <c r="HY1641" s="6"/>
      <c r="HZ1641" s="6"/>
      <c r="IA1641" s="6"/>
      <c r="IB1641" s="6"/>
      <c r="IC1641" s="6"/>
      <c r="ID1641" s="6"/>
      <c r="IE1641" s="6"/>
      <c r="IF1641" s="6"/>
      <c r="IG1641" s="6"/>
      <c r="IH1641" s="6"/>
      <c r="II1641" s="6"/>
      <c r="IJ1641" s="6"/>
      <c r="IK1641" s="6"/>
      <c r="IL1641" s="6"/>
      <c r="IM1641" s="6"/>
      <c r="IN1641" s="6"/>
      <c r="IO1641" s="6"/>
      <c r="IP1641" s="6"/>
      <c r="IQ1641" s="6"/>
      <c r="IR1641" s="6"/>
      <c r="IS1641" s="6"/>
      <c r="IT1641" s="6"/>
      <c r="IU1641" s="6"/>
      <c r="IV1641" s="6"/>
      <c r="IW1641" s="6"/>
      <c r="IX1641" s="6"/>
      <c r="IY1641" s="6"/>
      <c r="IZ1641" s="6"/>
    </row>
    <row r="1642" spans="1:260" s="5" customFormat="1" x14ac:dyDescent="0.35">
      <c r="A1642" s="32">
        <v>1638</v>
      </c>
      <c r="B1642" s="33">
        <f>ESTUDIANTES!B1642</f>
        <v>0</v>
      </c>
      <c r="C1642" s="33">
        <f>ESTUDIANTES!C1642</f>
        <v>0</v>
      </c>
      <c r="D1642" s="99">
        <f>ESTUDIANTES!D1642</f>
        <v>0</v>
      </c>
      <c r="E1642" s="99"/>
      <c r="F1642" s="99"/>
      <c r="G1642" s="99"/>
      <c r="H1642" s="34">
        <f>ESTUDIANTES!E1642</f>
        <v>0</v>
      </c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  <c r="GG1642" s="6"/>
      <c r="GH1642" s="6"/>
      <c r="GI1642" s="6"/>
      <c r="GJ1642" s="6"/>
      <c r="GK1642" s="6"/>
      <c r="GL1642" s="6"/>
      <c r="GM1642" s="6"/>
      <c r="GN1642" s="6"/>
      <c r="GO1642" s="6"/>
      <c r="GP1642" s="6"/>
      <c r="GQ1642" s="6"/>
      <c r="GR1642" s="6"/>
      <c r="GS1642" s="6"/>
      <c r="GT1642" s="6"/>
      <c r="GU1642" s="6"/>
      <c r="GV1642" s="6"/>
      <c r="GW1642" s="6"/>
      <c r="GX1642" s="6"/>
      <c r="GY1642" s="6"/>
      <c r="GZ1642" s="6"/>
      <c r="HA1642" s="6"/>
      <c r="HB1642" s="6"/>
      <c r="HC1642" s="6"/>
      <c r="HD1642" s="6"/>
      <c r="HE1642" s="6"/>
      <c r="HF1642" s="6"/>
      <c r="HG1642" s="6"/>
      <c r="HH1642" s="6"/>
      <c r="HI1642" s="6"/>
      <c r="HJ1642" s="6"/>
      <c r="HK1642" s="6"/>
      <c r="HL1642" s="6"/>
      <c r="HM1642" s="6"/>
      <c r="HN1642" s="6"/>
      <c r="HO1642" s="6"/>
      <c r="HP1642" s="6"/>
      <c r="HQ1642" s="6"/>
      <c r="HR1642" s="6"/>
      <c r="HS1642" s="6"/>
      <c r="HT1642" s="6"/>
      <c r="HU1642" s="6"/>
      <c r="HV1642" s="6"/>
      <c r="HW1642" s="6"/>
      <c r="HX1642" s="6"/>
      <c r="HY1642" s="6"/>
      <c r="HZ1642" s="6"/>
      <c r="IA1642" s="6"/>
      <c r="IB1642" s="6"/>
      <c r="IC1642" s="6"/>
      <c r="ID1642" s="6"/>
      <c r="IE1642" s="6"/>
      <c r="IF1642" s="6"/>
      <c r="IG1642" s="6"/>
      <c r="IH1642" s="6"/>
      <c r="II1642" s="6"/>
      <c r="IJ1642" s="6"/>
      <c r="IK1642" s="6"/>
      <c r="IL1642" s="6"/>
      <c r="IM1642" s="6"/>
      <c r="IN1642" s="6"/>
      <c r="IO1642" s="6"/>
      <c r="IP1642" s="6"/>
      <c r="IQ1642" s="6"/>
      <c r="IR1642" s="6"/>
      <c r="IS1642" s="6"/>
      <c r="IT1642" s="6"/>
      <c r="IU1642" s="6"/>
      <c r="IV1642" s="6"/>
      <c r="IW1642" s="6"/>
      <c r="IX1642" s="6"/>
      <c r="IY1642" s="6"/>
      <c r="IZ1642" s="6"/>
    </row>
    <row r="1643" spans="1:260" s="5" customFormat="1" x14ac:dyDescent="0.35">
      <c r="A1643" s="32">
        <v>1639</v>
      </c>
      <c r="B1643" s="33">
        <f>ESTUDIANTES!B1643</f>
        <v>0</v>
      </c>
      <c r="C1643" s="33">
        <f>ESTUDIANTES!C1643</f>
        <v>0</v>
      </c>
      <c r="D1643" s="99">
        <f>ESTUDIANTES!D1643</f>
        <v>0</v>
      </c>
      <c r="E1643" s="99"/>
      <c r="F1643" s="99"/>
      <c r="G1643" s="99"/>
      <c r="H1643" s="34">
        <f>ESTUDIANTES!E1643</f>
        <v>0</v>
      </c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  <c r="EY1643" s="6"/>
      <c r="EZ1643" s="6"/>
      <c r="FA1643" s="6"/>
      <c r="FB1643" s="6"/>
      <c r="FC1643" s="6"/>
      <c r="FD1643" s="6"/>
      <c r="FE1643" s="6"/>
      <c r="FF1643" s="6"/>
      <c r="FG1643" s="6"/>
      <c r="FH1643" s="6"/>
      <c r="FI1643" s="6"/>
      <c r="FJ1643" s="6"/>
      <c r="FK1643" s="6"/>
      <c r="FL1643" s="6"/>
      <c r="FM1643" s="6"/>
      <c r="FN1643" s="6"/>
      <c r="FO1643" s="6"/>
      <c r="FP1643" s="6"/>
      <c r="FQ1643" s="6"/>
      <c r="FR1643" s="6"/>
      <c r="FS1643" s="6"/>
      <c r="FT1643" s="6"/>
      <c r="FU1643" s="6"/>
      <c r="FV1643" s="6"/>
      <c r="FW1643" s="6"/>
      <c r="FX1643" s="6"/>
      <c r="FY1643" s="6"/>
      <c r="FZ1643" s="6"/>
      <c r="GA1643" s="6"/>
      <c r="GB1643" s="6"/>
      <c r="GC1643" s="6"/>
      <c r="GD1643" s="6"/>
      <c r="GE1643" s="6"/>
      <c r="GF1643" s="6"/>
      <c r="GG1643" s="6"/>
      <c r="GH1643" s="6"/>
      <c r="GI1643" s="6"/>
      <c r="GJ1643" s="6"/>
      <c r="GK1643" s="6"/>
      <c r="GL1643" s="6"/>
      <c r="GM1643" s="6"/>
      <c r="GN1643" s="6"/>
      <c r="GO1643" s="6"/>
      <c r="GP1643" s="6"/>
      <c r="GQ1643" s="6"/>
      <c r="GR1643" s="6"/>
      <c r="GS1643" s="6"/>
      <c r="GT1643" s="6"/>
      <c r="GU1643" s="6"/>
      <c r="GV1643" s="6"/>
      <c r="GW1643" s="6"/>
      <c r="GX1643" s="6"/>
      <c r="GY1643" s="6"/>
      <c r="GZ1643" s="6"/>
      <c r="HA1643" s="6"/>
      <c r="HB1643" s="6"/>
      <c r="HC1643" s="6"/>
      <c r="HD1643" s="6"/>
      <c r="HE1643" s="6"/>
      <c r="HF1643" s="6"/>
      <c r="HG1643" s="6"/>
      <c r="HH1643" s="6"/>
      <c r="HI1643" s="6"/>
      <c r="HJ1643" s="6"/>
      <c r="HK1643" s="6"/>
      <c r="HL1643" s="6"/>
      <c r="HM1643" s="6"/>
      <c r="HN1643" s="6"/>
      <c r="HO1643" s="6"/>
      <c r="HP1643" s="6"/>
      <c r="HQ1643" s="6"/>
      <c r="HR1643" s="6"/>
      <c r="HS1643" s="6"/>
      <c r="HT1643" s="6"/>
      <c r="HU1643" s="6"/>
      <c r="HV1643" s="6"/>
      <c r="HW1643" s="6"/>
      <c r="HX1643" s="6"/>
      <c r="HY1643" s="6"/>
      <c r="HZ1643" s="6"/>
      <c r="IA1643" s="6"/>
      <c r="IB1643" s="6"/>
      <c r="IC1643" s="6"/>
      <c r="ID1643" s="6"/>
      <c r="IE1643" s="6"/>
      <c r="IF1643" s="6"/>
      <c r="IG1643" s="6"/>
      <c r="IH1643" s="6"/>
      <c r="II1643" s="6"/>
      <c r="IJ1643" s="6"/>
      <c r="IK1643" s="6"/>
      <c r="IL1643" s="6"/>
      <c r="IM1643" s="6"/>
      <c r="IN1643" s="6"/>
      <c r="IO1643" s="6"/>
      <c r="IP1643" s="6"/>
      <c r="IQ1643" s="6"/>
      <c r="IR1643" s="6"/>
      <c r="IS1643" s="6"/>
      <c r="IT1643" s="6"/>
      <c r="IU1643" s="6"/>
      <c r="IV1643" s="6"/>
      <c r="IW1643" s="6"/>
      <c r="IX1643" s="6"/>
      <c r="IY1643" s="6"/>
      <c r="IZ1643" s="6"/>
    </row>
    <row r="1644" spans="1:260" s="5" customFormat="1" x14ac:dyDescent="0.35">
      <c r="A1644" s="32">
        <v>1640</v>
      </c>
      <c r="B1644" s="33">
        <f>ESTUDIANTES!B1644</f>
        <v>0</v>
      </c>
      <c r="C1644" s="33">
        <f>ESTUDIANTES!C1644</f>
        <v>0</v>
      </c>
      <c r="D1644" s="99">
        <f>ESTUDIANTES!D1644</f>
        <v>0</v>
      </c>
      <c r="E1644" s="99"/>
      <c r="F1644" s="99"/>
      <c r="G1644" s="99"/>
      <c r="H1644" s="34">
        <f>ESTUDIANTES!E1644</f>
        <v>0</v>
      </c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  <c r="GG1644" s="6"/>
      <c r="GH1644" s="6"/>
      <c r="GI1644" s="6"/>
      <c r="GJ1644" s="6"/>
      <c r="GK1644" s="6"/>
      <c r="GL1644" s="6"/>
      <c r="GM1644" s="6"/>
      <c r="GN1644" s="6"/>
      <c r="GO1644" s="6"/>
      <c r="GP1644" s="6"/>
      <c r="GQ1644" s="6"/>
      <c r="GR1644" s="6"/>
      <c r="GS1644" s="6"/>
      <c r="GT1644" s="6"/>
      <c r="GU1644" s="6"/>
      <c r="GV1644" s="6"/>
      <c r="GW1644" s="6"/>
      <c r="GX1644" s="6"/>
      <c r="GY1644" s="6"/>
      <c r="GZ1644" s="6"/>
      <c r="HA1644" s="6"/>
      <c r="HB1644" s="6"/>
      <c r="HC1644" s="6"/>
      <c r="HD1644" s="6"/>
      <c r="HE1644" s="6"/>
      <c r="HF1644" s="6"/>
      <c r="HG1644" s="6"/>
      <c r="HH1644" s="6"/>
      <c r="HI1644" s="6"/>
      <c r="HJ1644" s="6"/>
      <c r="HK1644" s="6"/>
      <c r="HL1644" s="6"/>
      <c r="HM1644" s="6"/>
      <c r="HN1644" s="6"/>
      <c r="HO1644" s="6"/>
      <c r="HP1644" s="6"/>
      <c r="HQ1644" s="6"/>
      <c r="HR1644" s="6"/>
      <c r="HS1644" s="6"/>
      <c r="HT1644" s="6"/>
      <c r="HU1644" s="6"/>
      <c r="HV1644" s="6"/>
      <c r="HW1644" s="6"/>
      <c r="HX1644" s="6"/>
      <c r="HY1644" s="6"/>
      <c r="HZ1644" s="6"/>
      <c r="IA1644" s="6"/>
      <c r="IB1644" s="6"/>
      <c r="IC1644" s="6"/>
      <c r="ID1644" s="6"/>
      <c r="IE1644" s="6"/>
      <c r="IF1644" s="6"/>
      <c r="IG1644" s="6"/>
      <c r="IH1644" s="6"/>
      <c r="II1644" s="6"/>
      <c r="IJ1644" s="6"/>
      <c r="IK1644" s="6"/>
      <c r="IL1644" s="6"/>
      <c r="IM1644" s="6"/>
      <c r="IN1644" s="6"/>
      <c r="IO1644" s="6"/>
      <c r="IP1644" s="6"/>
      <c r="IQ1644" s="6"/>
      <c r="IR1644" s="6"/>
      <c r="IS1644" s="6"/>
      <c r="IT1644" s="6"/>
      <c r="IU1644" s="6"/>
      <c r="IV1644" s="6"/>
      <c r="IW1644" s="6"/>
      <c r="IX1644" s="6"/>
      <c r="IY1644" s="6"/>
      <c r="IZ1644" s="6"/>
    </row>
    <row r="1645" spans="1:260" s="5" customFormat="1" x14ac:dyDescent="0.35">
      <c r="A1645" s="32">
        <v>1641</v>
      </c>
      <c r="B1645" s="33">
        <f>ESTUDIANTES!B1645</f>
        <v>0</v>
      </c>
      <c r="C1645" s="33">
        <f>ESTUDIANTES!C1645</f>
        <v>0</v>
      </c>
      <c r="D1645" s="99">
        <f>ESTUDIANTES!D1645</f>
        <v>0</v>
      </c>
      <c r="E1645" s="99"/>
      <c r="F1645" s="99"/>
      <c r="G1645" s="99"/>
      <c r="H1645" s="34">
        <f>ESTUDIANTES!E1645</f>
        <v>0</v>
      </c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  <c r="EY1645" s="6"/>
      <c r="EZ1645" s="6"/>
      <c r="FA1645" s="6"/>
      <c r="FB1645" s="6"/>
      <c r="FC1645" s="6"/>
      <c r="FD1645" s="6"/>
      <c r="FE1645" s="6"/>
      <c r="FF1645" s="6"/>
      <c r="FG1645" s="6"/>
      <c r="FH1645" s="6"/>
      <c r="FI1645" s="6"/>
      <c r="FJ1645" s="6"/>
      <c r="FK1645" s="6"/>
      <c r="FL1645" s="6"/>
      <c r="FM1645" s="6"/>
      <c r="FN1645" s="6"/>
      <c r="FO1645" s="6"/>
      <c r="FP1645" s="6"/>
      <c r="FQ1645" s="6"/>
      <c r="FR1645" s="6"/>
      <c r="FS1645" s="6"/>
      <c r="FT1645" s="6"/>
      <c r="FU1645" s="6"/>
      <c r="FV1645" s="6"/>
      <c r="FW1645" s="6"/>
      <c r="FX1645" s="6"/>
      <c r="FY1645" s="6"/>
      <c r="FZ1645" s="6"/>
      <c r="GA1645" s="6"/>
      <c r="GB1645" s="6"/>
      <c r="GC1645" s="6"/>
      <c r="GD1645" s="6"/>
      <c r="GE1645" s="6"/>
      <c r="GF1645" s="6"/>
      <c r="GG1645" s="6"/>
      <c r="GH1645" s="6"/>
      <c r="GI1645" s="6"/>
      <c r="GJ1645" s="6"/>
      <c r="GK1645" s="6"/>
      <c r="GL1645" s="6"/>
      <c r="GM1645" s="6"/>
      <c r="GN1645" s="6"/>
      <c r="GO1645" s="6"/>
      <c r="GP1645" s="6"/>
      <c r="GQ1645" s="6"/>
      <c r="GR1645" s="6"/>
      <c r="GS1645" s="6"/>
      <c r="GT1645" s="6"/>
      <c r="GU1645" s="6"/>
      <c r="GV1645" s="6"/>
      <c r="GW1645" s="6"/>
      <c r="GX1645" s="6"/>
      <c r="GY1645" s="6"/>
      <c r="GZ1645" s="6"/>
      <c r="HA1645" s="6"/>
      <c r="HB1645" s="6"/>
      <c r="HC1645" s="6"/>
      <c r="HD1645" s="6"/>
      <c r="HE1645" s="6"/>
      <c r="HF1645" s="6"/>
      <c r="HG1645" s="6"/>
      <c r="HH1645" s="6"/>
      <c r="HI1645" s="6"/>
      <c r="HJ1645" s="6"/>
      <c r="HK1645" s="6"/>
      <c r="HL1645" s="6"/>
      <c r="HM1645" s="6"/>
      <c r="HN1645" s="6"/>
      <c r="HO1645" s="6"/>
      <c r="HP1645" s="6"/>
      <c r="HQ1645" s="6"/>
      <c r="HR1645" s="6"/>
      <c r="HS1645" s="6"/>
      <c r="HT1645" s="6"/>
      <c r="HU1645" s="6"/>
      <c r="HV1645" s="6"/>
      <c r="HW1645" s="6"/>
      <c r="HX1645" s="6"/>
      <c r="HY1645" s="6"/>
      <c r="HZ1645" s="6"/>
      <c r="IA1645" s="6"/>
      <c r="IB1645" s="6"/>
      <c r="IC1645" s="6"/>
      <c r="ID1645" s="6"/>
      <c r="IE1645" s="6"/>
      <c r="IF1645" s="6"/>
      <c r="IG1645" s="6"/>
      <c r="IH1645" s="6"/>
      <c r="II1645" s="6"/>
      <c r="IJ1645" s="6"/>
      <c r="IK1645" s="6"/>
      <c r="IL1645" s="6"/>
      <c r="IM1645" s="6"/>
      <c r="IN1645" s="6"/>
      <c r="IO1645" s="6"/>
      <c r="IP1645" s="6"/>
      <c r="IQ1645" s="6"/>
      <c r="IR1645" s="6"/>
      <c r="IS1645" s="6"/>
      <c r="IT1645" s="6"/>
      <c r="IU1645" s="6"/>
      <c r="IV1645" s="6"/>
      <c r="IW1645" s="6"/>
      <c r="IX1645" s="6"/>
      <c r="IY1645" s="6"/>
      <c r="IZ1645" s="6"/>
    </row>
    <row r="1646" spans="1:260" s="5" customFormat="1" x14ac:dyDescent="0.35">
      <c r="A1646" s="32">
        <v>1642</v>
      </c>
      <c r="B1646" s="33">
        <f>ESTUDIANTES!B1646</f>
        <v>0</v>
      </c>
      <c r="C1646" s="33">
        <f>ESTUDIANTES!C1646</f>
        <v>0</v>
      </c>
      <c r="D1646" s="99">
        <f>ESTUDIANTES!D1646</f>
        <v>0</v>
      </c>
      <c r="E1646" s="99"/>
      <c r="F1646" s="99"/>
      <c r="G1646" s="99"/>
      <c r="H1646" s="34">
        <f>ESTUDIANTES!E1646</f>
        <v>0</v>
      </c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  <c r="GG1646" s="6"/>
      <c r="GH1646" s="6"/>
      <c r="GI1646" s="6"/>
      <c r="GJ1646" s="6"/>
      <c r="GK1646" s="6"/>
      <c r="GL1646" s="6"/>
      <c r="GM1646" s="6"/>
      <c r="GN1646" s="6"/>
      <c r="GO1646" s="6"/>
      <c r="GP1646" s="6"/>
      <c r="GQ1646" s="6"/>
      <c r="GR1646" s="6"/>
      <c r="GS1646" s="6"/>
      <c r="GT1646" s="6"/>
      <c r="GU1646" s="6"/>
      <c r="GV1646" s="6"/>
      <c r="GW1646" s="6"/>
      <c r="GX1646" s="6"/>
      <c r="GY1646" s="6"/>
      <c r="GZ1646" s="6"/>
      <c r="HA1646" s="6"/>
      <c r="HB1646" s="6"/>
      <c r="HC1646" s="6"/>
      <c r="HD1646" s="6"/>
      <c r="HE1646" s="6"/>
      <c r="HF1646" s="6"/>
      <c r="HG1646" s="6"/>
      <c r="HH1646" s="6"/>
      <c r="HI1646" s="6"/>
      <c r="HJ1646" s="6"/>
      <c r="HK1646" s="6"/>
      <c r="HL1646" s="6"/>
      <c r="HM1646" s="6"/>
      <c r="HN1646" s="6"/>
      <c r="HO1646" s="6"/>
      <c r="HP1646" s="6"/>
      <c r="HQ1646" s="6"/>
      <c r="HR1646" s="6"/>
      <c r="HS1646" s="6"/>
      <c r="HT1646" s="6"/>
      <c r="HU1646" s="6"/>
      <c r="HV1646" s="6"/>
      <c r="HW1646" s="6"/>
      <c r="HX1646" s="6"/>
      <c r="HY1646" s="6"/>
      <c r="HZ1646" s="6"/>
      <c r="IA1646" s="6"/>
      <c r="IB1646" s="6"/>
      <c r="IC1646" s="6"/>
      <c r="ID1646" s="6"/>
      <c r="IE1646" s="6"/>
      <c r="IF1646" s="6"/>
      <c r="IG1646" s="6"/>
      <c r="IH1646" s="6"/>
      <c r="II1646" s="6"/>
      <c r="IJ1646" s="6"/>
      <c r="IK1646" s="6"/>
      <c r="IL1646" s="6"/>
      <c r="IM1646" s="6"/>
      <c r="IN1646" s="6"/>
      <c r="IO1646" s="6"/>
      <c r="IP1646" s="6"/>
      <c r="IQ1646" s="6"/>
      <c r="IR1646" s="6"/>
      <c r="IS1646" s="6"/>
      <c r="IT1646" s="6"/>
      <c r="IU1646" s="6"/>
      <c r="IV1646" s="6"/>
      <c r="IW1646" s="6"/>
      <c r="IX1646" s="6"/>
      <c r="IY1646" s="6"/>
      <c r="IZ1646" s="6"/>
    </row>
    <row r="1647" spans="1:260" s="5" customFormat="1" x14ac:dyDescent="0.35">
      <c r="A1647" s="32">
        <v>1643</v>
      </c>
      <c r="B1647" s="33">
        <f>ESTUDIANTES!B1647</f>
        <v>0</v>
      </c>
      <c r="C1647" s="33">
        <f>ESTUDIANTES!C1647</f>
        <v>0</v>
      </c>
      <c r="D1647" s="99">
        <f>ESTUDIANTES!D1647</f>
        <v>0</v>
      </c>
      <c r="E1647" s="99"/>
      <c r="F1647" s="99"/>
      <c r="G1647" s="99"/>
      <c r="H1647" s="34">
        <f>ESTUDIANTES!E1647</f>
        <v>0</v>
      </c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  <c r="EY1647" s="6"/>
      <c r="EZ1647" s="6"/>
      <c r="FA1647" s="6"/>
      <c r="FB1647" s="6"/>
      <c r="FC1647" s="6"/>
      <c r="FD1647" s="6"/>
      <c r="FE1647" s="6"/>
      <c r="FF1647" s="6"/>
      <c r="FG1647" s="6"/>
      <c r="FH1647" s="6"/>
      <c r="FI1647" s="6"/>
      <c r="FJ1647" s="6"/>
      <c r="FK1647" s="6"/>
      <c r="FL1647" s="6"/>
      <c r="FM1647" s="6"/>
      <c r="FN1647" s="6"/>
      <c r="FO1647" s="6"/>
      <c r="FP1647" s="6"/>
      <c r="FQ1647" s="6"/>
      <c r="FR1647" s="6"/>
      <c r="FS1647" s="6"/>
      <c r="FT1647" s="6"/>
      <c r="FU1647" s="6"/>
      <c r="FV1647" s="6"/>
      <c r="FW1647" s="6"/>
      <c r="FX1647" s="6"/>
      <c r="FY1647" s="6"/>
      <c r="FZ1647" s="6"/>
      <c r="GA1647" s="6"/>
      <c r="GB1647" s="6"/>
      <c r="GC1647" s="6"/>
      <c r="GD1647" s="6"/>
      <c r="GE1647" s="6"/>
      <c r="GF1647" s="6"/>
      <c r="GG1647" s="6"/>
      <c r="GH1647" s="6"/>
      <c r="GI1647" s="6"/>
      <c r="GJ1647" s="6"/>
      <c r="GK1647" s="6"/>
      <c r="GL1647" s="6"/>
      <c r="GM1647" s="6"/>
      <c r="GN1647" s="6"/>
      <c r="GO1647" s="6"/>
      <c r="GP1647" s="6"/>
      <c r="GQ1647" s="6"/>
      <c r="GR1647" s="6"/>
      <c r="GS1647" s="6"/>
      <c r="GT1647" s="6"/>
      <c r="GU1647" s="6"/>
      <c r="GV1647" s="6"/>
      <c r="GW1647" s="6"/>
      <c r="GX1647" s="6"/>
      <c r="GY1647" s="6"/>
      <c r="GZ1647" s="6"/>
      <c r="HA1647" s="6"/>
      <c r="HB1647" s="6"/>
      <c r="HC1647" s="6"/>
      <c r="HD1647" s="6"/>
      <c r="HE1647" s="6"/>
      <c r="HF1647" s="6"/>
      <c r="HG1647" s="6"/>
      <c r="HH1647" s="6"/>
      <c r="HI1647" s="6"/>
      <c r="HJ1647" s="6"/>
      <c r="HK1647" s="6"/>
      <c r="HL1647" s="6"/>
      <c r="HM1647" s="6"/>
      <c r="HN1647" s="6"/>
      <c r="HO1647" s="6"/>
      <c r="HP1647" s="6"/>
      <c r="HQ1647" s="6"/>
      <c r="HR1647" s="6"/>
      <c r="HS1647" s="6"/>
      <c r="HT1647" s="6"/>
      <c r="HU1647" s="6"/>
      <c r="HV1647" s="6"/>
      <c r="HW1647" s="6"/>
      <c r="HX1647" s="6"/>
      <c r="HY1647" s="6"/>
      <c r="HZ1647" s="6"/>
      <c r="IA1647" s="6"/>
      <c r="IB1647" s="6"/>
      <c r="IC1647" s="6"/>
      <c r="ID1647" s="6"/>
      <c r="IE1647" s="6"/>
      <c r="IF1647" s="6"/>
      <c r="IG1647" s="6"/>
      <c r="IH1647" s="6"/>
      <c r="II1647" s="6"/>
      <c r="IJ1647" s="6"/>
      <c r="IK1647" s="6"/>
      <c r="IL1647" s="6"/>
      <c r="IM1647" s="6"/>
      <c r="IN1647" s="6"/>
      <c r="IO1647" s="6"/>
      <c r="IP1647" s="6"/>
      <c r="IQ1647" s="6"/>
      <c r="IR1647" s="6"/>
      <c r="IS1647" s="6"/>
      <c r="IT1647" s="6"/>
      <c r="IU1647" s="6"/>
      <c r="IV1647" s="6"/>
      <c r="IW1647" s="6"/>
      <c r="IX1647" s="6"/>
      <c r="IY1647" s="6"/>
      <c r="IZ1647" s="6"/>
    </row>
    <row r="1648" spans="1:260" s="5" customFormat="1" x14ac:dyDescent="0.35">
      <c r="A1648" s="32">
        <v>1644</v>
      </c>
      <c r="B1648" s="33">
        <f>ESTUDIANTES!B1648</f>
        <v>0</v>
      </c>
      <c r="C1648" s="33">
        <f>ESTUDIANTES!C1648</f>
        <v>0</v>
      </c>
      <c r="D1648" s="99">
        <f>ESTUDIANTES!D1648</f>
        <v>0</v>
      </c>
      <c r="E1648" s="99"/>
      <c r="F1648" s="99"/>
      <c r="G1648" s="99"/>
      <c r="H1648" s="34">
        <f>ESTUDIANTES!E1648</f>
        <v>0</v>
      </c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  <c r="GG1648" s="6"/>
      <c r="GH1648" s="6"/>
      <c r="GI1648" s="6"/>
      <c r="GJ1648" s="6"/>
      <c r="GK1648" s="6"/>
      <c r="GL1648" s="6"/>
      <c r="GM1648" s="6"/>
      <c r="GN1648" s="6"/>
      <c r="GO1648" s="6"/>
      <c r="GP1648" s="6"/>
      <c r="GQ1648" s="6"/>
      <c r="GR1648" s="6"/>
      <c r="GS1648" s="6"/>
      <c r="GT1648" s="6"/>
      <c r="GU1648" s="6"/>
      <c r="GV1648" s="6"/>
      <c r="GW1648" s="6"/>
      <c r="GX1648" s="6"/>
      <c r="GY1648" s="6"/>
      <c r="GZ1648" s="6"/>
      <c r="HA1648" s="6"/>
      <c r="HB1648" s="6"/>
      <c r="HC1648" s="6"/>
      <c r="HD1648" s="6"/>
      <c r="HE1648" s="6"/>
      <c r="HF1648" s="6"/>
      <c r="HG1648" s="6"/>
      <c r="HH1648" s="6"/>
      <c r="HI1648" s="6"/>
      <c r="HJ1648" s="6"/>
      <c r="HK1648" s="6"/>
      <c r="HL1648" s="6"/>
      <c r="HM1648" s="6"/>
      <c r="HN1648" s="6"/>
      <c r="HO1648" s="6"/>
      <c r="HP1648" s="6"/>
      <c r="HQ1648" s="6"/>
      <c r="HR1648" s="6"/>
      <c r="HS1648" s="6"/>
      <c r="HT1648" s="6"/>
      <c r="HU1648" s="6"/>
      <c r="HV1648" s="6"/>
      <c r="HW1648" s="6"/>
      <c r="HX1648" s="6"/>
      <c r="HY1648" s="6"/>
      <c r="HZ1648" s="6"/>
      <c r="IA1648" s="6"/>
      <c r="IB1648" s="6"/>
      <c r="IC1648" s="6"/>
      <c r="ID1648" s="6"/>
      <c r="IE1648" s="6"/>
      <c r="IF1648" s="6"/>
      <c r="IG1648" s="6"/>
      <c r="IH1648" s="6"/>
      <c r="II1648" s="6"/>
      <c r="IJ1648" s="6"/>
      <c r="IK1648" s="6"/>
      <c r="IL1648" s="6"/>
      <c r="IM1648" s="6"/>
      <c r="IN1648" s="6"/>
      <c r="IO1648" s="6"/>
      <c r="IP1648" s="6"/>
      <c r="IQ1648" s="6"/>
      <c r="IR1648" s="6"/>
      <c r="IS1648" s="6"/>
      <c r="IT1648" s="6"/>
      <c r="IU1648" s="6"/>
      <c r="IV1648" s="6"/>
      <c r="IW1648" s="6"/>
      <c r="IX1648" s="6"/>
      <c r="IY1648" s="6"/>
      <c r="IZ1648" s="6"/>
    </row>
    <row r="1649" spans="1:260" s="5" customFormat="1" x14ac:dyDescent="0.35">
      <c r="A1649" s="32">
        <v>1645</v>
      </c>
      <c r="B1649" s="33">
        <f>ESTUDIANTES!B1649</f>
        <v>0</v>
      </c>
      <c r="C1649" s="33">
        <f>ESTUDIANTES!C1649</f>
        <v>0</v>
      </c>
      <c r="D1649" s="99">
        <f>ESTUDIANTES!D1649</f>
        <v>0</v>
      </c>
      <c r="E1649" s="99"/>
      <c r="F1649" s="99"/>
      <c r="G1649" s="99"/>
      <c r="H1649" s="34">
        <f>ESTUDIANTES!E1649</f>
        <v>0</v>
      </c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  <c r="EY1649" s="6"/>
      <c r="EZ1649" s="6"/>
      <c r="FA1649" s="6"/>
      <c r="FB1649" s="6"/>
      <c r="FC1649" s="6"/>
      <c r="FD1649" s="6"/>
      <c r="FE1649" s="6"/>
      <c r="FF1649" s="6"/>
      <c r="FG1649" s="6"/>
      <c r="FH1649" s="6"/>
      <c r="FI1649" s="6"/>
      <c r="FJ1649" s="6"/>
      <c r="FK1649" s="6"/>
      <c r="FL1649" s="6"/>
      <c r="FM1649" s="6"/>
      <c r="FN1649" s="6"/>
      <c r="FO1649" s="6"/>
      <c r="FP1649" s="6"/>
      <c r="FQ1649" s="6"/>
      <c r="FR1649" s="6"/>
      <c r="FS1649" s="6"/>
      <c r="FT1649" s="6"/>
      <c r="FU1649" s="6"/>
      <c r="FV1649" s="6"/>
      <c r="FW1649" s="6"/>
      <c r="FX1649" s="6"/>
      <c r="FY1649" s="6"/>
      <c r="FZ1649" s="6"/>
      <c r="GA1649" s="6"/>
      <c r="GB1649" s="6"/>
      <c r="GC1649" s="6"/>
      <c r="GD1649" s="6"/>
      <c r="GE1649" s="6"/>
      <c r="GF1649" s="6"/>
      <c r="GG1649" s="6"/>
      <c r="GH1649" s="6"/>
      <c r="GI1649" s="6"/>
      <c r="GJ1649" s="6"/>
      <c r="GK1649" s="6"/>
      <c r="GL1649" s="6"/>
      <c r="GM1649" s="6"/>
      <c r="GN1649" s="6"/>
      <c r="GO1649" s="6"/>
      <c r="GP1649" s="6"/>
      <c r="GQ1649" s="6"/>
      <c r="GR1649" s="6"/>
      <c r="GS1649" s="6"/>
      <c r="GT1649" s="6"/>
      <c r="GU1649" s="6"/>
      <c r="GV1649" s="6"/>
      <c r="GW1649" s="6"/>
      <c r="GX1649" s="6"/>
      <c r="GY1649" s="6"/>
      <c r="GZ1649" s="6"/>
      <c r="HA1649" s="6"/>
      <c r="HB1649" s="6"/>
      <c r="HC1649" s="6"/>
      <c r="HD1649" s="6"/>
      <c r="HE1649" s="6"/>
      <c r="HF1649" s="6"/>
      <c r="HG1649" s="6"/>
      <c r="HH1649" s="6"/>
      <c r="HI1649" s="6"/>
      <c r="HJ1649" s="6"/>
      <c r="HK1649" s="6"/>
      <c r="HL1649" s="6"/>
      <c r="HM1649" s="6"/>
      <c r="HN1649" s="6"/>
      <c r="HO1649" s="6"/>
      <c r="HP1649" s="6"/>
      <c r="HQ1649" s="6"/>
      <c r="HR1649" s="6"/>
      <c r="HS1649" s="6"/>
      <c r="HT1649" s="6"/>
      <c r="HU1649" s="6"/>
      <c r="HV1649" s="6"/>
      <c r="HW1649" s="6"/>
      <c r="HX1649" s="6"/>
      <c r="HY1649" s="6"/>
      <c r="HZ1649" s="6"/>
      <c r="IA1649" s="6"/>
      <c r="IB1649" s="6"/>
      <c r="IC1649" s="6"/>
      <c r="ID1649" s="6"/>
      <c r="IE1649" s="6"/>
      <c r="IF1649" s="6"/>
      <c r="IG1649" s="6"/>
      <c r="IH1649" s="6"/>
      <c r="II1649" s="6"/>
      <c r="IJ1649" s="6"/>
      <c r="IK1649" s="6"/>
      <c r="IL1649" s="6"/>
      <c r="IM1649" s="6"/>
      <c r="IN1649" s="6"/>
      <c r="IO1649" s="6"/>
      <c r="IP1649" s="6"/>
      <c r="IQ1649" s="6"/>
      <c r="IR1649" s="6"/>
      <c r="IS1649" s="6"/>
      <c r="IT1649" s="6"/>
      <c r="IU1649" s="6"/>
      <c r="IV1649" s="6"/>
      <c r="IW1649" s="6"/>
      <c r="IX1649" s="6"/>
      <c r="IY1649" s="6"/>
      <c r="IZ1649" s="6"/>
    </row>
    <row r="1650" spans="1:260" s="5" customFormat="1" x14ac:dyDescent="0.35">
      <c r="A1650" s="32">
        <v>1646</v>
      </c>
      <c r="B1650" s="33">
        <f>ESTUDIANTES!B1650</f>
        <v>0</v>
      </c>
      <c r="C1650" s="33">
        <f>ESTUDIANTES!C1650</f>
        <v>0</v>
      </c>
      <c r="D1650" s="99">
        <f>ESTUDIANTES!D1650</f>
        <v>0</v>
      </c>
      <c r="E1650" s="99"/>
      <c r="F1650" s="99"/>
      <c r="G1650" s="99"/>
      <c r="H1650" s="34">
        <f>ESTUDIANTES!E1650</f>
        <v>0</v>
      </c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  <c r="EY1650" s="6"/>
      <c r="EZ1650" s="6"/>
      <c r="FA1650" s="6"/>
      <c r="FB1650" s="6"/>
      <c r="FC1650" s="6"/>
      <c r="FD1650" s="6"/>
      <c r="FE1650" s="6"/>
      <c r="FF1650" s="6"/>
      <c r="FG1650" s="6"/>
      <c r="FH1650" s="6"/>
      <c r="FI1650" s="6"/>
      <c r="FJ1650" s="6"/>
      <c r="FK1650" s="6"/>
      <c r="FL1650" s="6"/>
      <c r="FM1650" s="6"/>
      <c r="FN1650" s="6"/>
      <c r="FO1650" s="6"/>
      <c r="FP1650" s="6"/>
      <c r="FQ1650" s="6"/>
      <c r="FR1650" s="6"/>
      <c r="FS1650" s="6"/>
      <c r="FT1650" s="6"/>
      <c r="FU1650" s="6"/>
      <c r="FV1650" s="6"/>
      <c r="FW1650" s="6"/>
      <c r="FX1650" s="6"/>
      <c r="FY1650" s="6"/>
      <c r="FZ1650" s="6"/>
      <c r="GA1650" s="6"/>
      <c r="GB1650" s="6"/>
      <c r="GC1650" s="6"/>
      <c r="GD1650" s="6"/>
      <c r="GE1650" s="6"/>
      <c r="GF1650" s="6"/>
      <c r="GG1650" s="6"/>
      <c r="GH1650" s="6"/>
      <c r="GI1650" s="6"/>
      <c r="GJ1650" s="6"/>
      <c r="GK1650" s="6"/>
      <c r="GL1650" s="6"/>
      <c r="GM1650" s="6"/>
      <c r="GN1650" s="6"/>
      <c r="GO1650" s="6"/>
      <c r="GP1650" s="6"/>
      <c r="GQ1650" s="6"/>
      <c r="GR1650" s="6"/>
      <c r="GS1650" s="6"/>
      <c r="GT1650" s="6"/>
      <c r="GU1650" s="6"/>
      <c r="GV1650" s="6"/>
      <c r="GW1650" s="6"/>
      <c r="GX1650" s="6"/>
      <c r="GY1650" s="6"/>
      <c r="GZ1650" s="6"/>
      <c r="HA1650" s="6"/>
      <c r="HB1650" s="6"/>
      <c r="HC1650" s="6"/>
      <c r="HD1650" s="6"/>
      <c r="HE1650" s="6"/>
      <c r="HF1650" s="6"/>
      <c r="HG1650" s="6"/>
      <c r="HH1650" s="6"/>
      <c r="HI1650" s="6"/>
      <c r="HJ1650" s="6"/>
      <c r="HK1650" s="6"/>
      <c r="HL1650" s="6"/>
      <c r="HM1650" s="6"/>
      <c r="HN1650" s="6"/>
      <c r="HO1650" s="6"/>
      <c r="HP1650" s="6"/>
      <c r="HQ1650" s="6"/>
      <c r="HR1650" s="6"/>
      <c r="HS1650" s="6"/>
      <c r="HT1650" s="6"/>
      <c r="HU1650" s="6"/>
      <c r="HV1650" s="6"/>
      <c r="HW1650" s="6"/>
      <c r="HX1650" s="6"/>
      <c r="HY1650" s="6"/>
      <c r="HZ1650" s="6"/>
      <c r="IA1650" s="6"/>
      <c r="IB1650" s="6"/>
      <c r="IC1650" s="6"/>
      <c r="ID1650" s="6"/>
      <c r="IE1650" s="6"/>
      <c r="IF1650" s="6"/>
      <c r="IG1650" s="6"/>
      <c r="IH1650" s="6"/>
      <c r="II1650" s="6"/>
      <c r="IJ1650" s="6"/>
      <c r="IK1650" s="6"/>
      <c r="IL1650" s="6"/>
      <c r="IM1650" s="6"/>
      <c r="IN1650" s="6"/>
      <c r="IO1650" s="6"/>
      <c r="IP1650" s="6"/>
      <c r="IQ1650" s="6"/>
      <c r="IR1650" s="6"/>
      <c r="IS1650" s="6"/>
      <c r="IT1650" s="6"/>
      <c r="IU1650" s="6"/>
      <c r="IV1650" s="6"/>
      <c r="IW1650" s="6"/>
      <c r="IX1650" s="6"/>
      <c r="IY1650" s="6"/>
      <c r="IZ1650" s="6"/>
    </row>
    <row r="1651" spans="1:260" s="5" customFormat="1" x14ac:dyDescent="0.35">
      <c r="A1651" s="32">
        <v>1647</v>
      </c>
      <c r="B1651" s="33">
        <f>ESTUDIANTES!B1651</f>
        <v>0</v>
      </c>
      <c r="C1651" s="33">
        <f>ESTUDIANTES!C1651</f>
        <v>0</v>
      </c>
      <c r="D1651" s="99">
        <f>ESTUDIANTES!D1651</f>
        <v>0</v>
      </c>
      <c r="E1651" s="99"/>
      <c r="F1651" s="99"/>
      <c r="G1651" s="99"/>
      <c r="H1651" s="34">
        <f>ESTUDIANTES!E1651</f>
        <v>0</v>
      </c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  <c r="GG1651" s="6"/>
      <c r="GH1651" s="6"/>
      <c r="GI1651" s="6"/>
      <c r="GJ1651" s="6"/>
      <c r="GK1651" s="6"/>
      <c r="GL1651" s="6"/>
      <c r="GM1651" s="6"/>
      <c r="GN1651" s="6"/>
      <c r="GO1651" s="6"/>
      <c r="GP1651" s="6"/>
      <c r="GQ1651" s="6"/>
      <c r="GR1651" s="6"/>
      <c r="GS1651" s="6"/>
      <c r="GT1651" s="6"/>
      <c r="GU1651" s="6"/>
      <c r="GV1651" s="6"/>
      <c r="GW1651" s="6"/>
      <c r="GX1651" s="6"/>
      <c r="GY1651" s="6"/>
      <c r="GZ1651" s="6"/>
      <c r="HA1651" s="6"/>
      <c r="HB1651" s="6"/>
      <c r="HC1651" s="6"/>
      <c r="HD1651" s="6"/>
      <c r="HE1651" s="6"/>
      <c r="HF1651" s="6"/>
      <c r="HG1651" s="6"/>
      <c r="HH1651" s="6"/>
      <c r="HI1651" s="6"/>
      <c r="HJ1651" s="6"/>
      <c r="HK1651" s="6"/>
      <c r="HL1651" s="6"/>
      <c r="HM1651" s="6"/>
      <c r="HN1651" s="6"/>
      <c r="HO1651" s="6"/>
      <c r="HP1651" s="6"/>
      <c r="HQ1651" s="6"/>
      <c r="HR1651" s="6"/>
      <c r="HS1651" s="6"/>
      <c r="HT1651" s="6"/>
      <c r="HU1651" s="6"/>
      <c r="HV1651" s="6"/>
      <c r="HW1651" s="6"/>
      <c r="HX1651" s="6"/>
      <c r="HY1651" s="6"/>
      <c r="HZ1651" s="6"/>
      <c r="IA1651" s="6"/>
      <c r="IB1651" s="6"/>
      <c r="IC1651" s="6"/>
      <c r="ID1651" s="6"/>
      <c r="IE1651" s="6"/>
      <c r="IF1651" s="6"/>
      <c r="IG1651" s="6"/>
      <c r="IH1651" s="6"/>
      <c r="II1651" s="6"/>
      <c r="IJ1651" s="6"/>
      <c r="IK1651" s="6"/>
      <c r="IL1651" s="6"/>
      <c r="IM1651" s="6"/>
      <c r="IN1651" s="6"/>
      <c r="IO1651" s="6"/>
      <c r="IP1651" s="6"/>
      <c r="IQ1651" s="6"/>
      <c r="IR1651" s="6"/>
      <c r="IS1651" s="6"/>
      <c r="IT1651" s="6"/>
      <c r="IU1651" s="6"/>
      <c r="IV1651" s="6"/>
      <c r="IW1651" s="6"/>
      <c r="IX1651" s="6"/>
      <c r="IY1651" s="6"/>
      <c r="IZ1651" s="6"/>
    </row>
    <row r="1652" spans="1:260" s="5" customFormat="1" x14ac:dyDescent="0.35">
      <c r="A1652" s="32">
        <v>1648</v>
      </c>
      <c r="B1652" s="33">
        <f>ESTUDIANTES!B1652</f>
        <v>0</v>
      </c>
      <c r="C1652" s="33">
        <f>ESTUDIANTES!C1652</f>
        <v>0</v>
      </c>
      <c r="D1652" s="99">
        <f>ESTUDIANTES!D1652</f>
        <v>0</v>
      </c>
      <c r="E1652" s="99"/>
      <c r="F1652" s="99"/>
      <c r="G1652" s="99"/>
      <c r="H1652" s="34">
        <f>ESTUDIANTES!E1652</f>
        <v>0</v>
      </c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  <c r="GG1652" s="6"/>
      <c r="GH1652" s="6"/>
      <c r="GI1652" s="6"/>
      <c r="GJ1652" s="6"/>
      <c r="GK1652" s="6"/>
      <c r="GL1652" s="6"/>
      <c r="GM1652" s="6"/>
      <c r="GN1652" s="6"/>
      <c r="GO1652" s="6"/>
      <c r="GP1652" s="6"/>
      <c r="GQ1652" s="6"/>
      <c r="GR1652" s="6"/>
      <c r="GS1652" s="6"/>
      <c r="GT1652" s="6"/>
      <c r="GU1652" s="6"/>
      <c r="GV1652" s="6"/>
      <c r="GW1652" s="6"/>
      <c r="GX1652" s="6"/>
      <c r="GY1652" s="6"/>
      <c r="GZ1652" s="6"/>
      <c r="HA1652" s="6"/>
      <c r="HB1652" s="6"/>
      <c r="HC1652" s="6"/>
      <c r="HD1652" s="6"/>
      <c r="HE1652" s="6"/>
      <c r="HF1652" s="6"/>
      <c r="HG1652" s="6"/>
      <c r="HH1652" s="6"/>
      <c r="HI1652" s="6"/>
      <c r="HJ1652" s="6"/>
      <c r="HK1652" s="6"/>
      <c r="HL1652" s="6"/>
      <c r="HM1652" s="6"/>
      <c r="HN1652" s="6"/>
      <c r="HO1652" s="6"/>
      <c r="HP1652" s="6"/>
      <c r="HQ1652" s="6"/>
      <c r="HR1652" s="6"/>
      <c r="HS1652" s="6"/>
      <c r="HT1652" s="6"/>
      <c r="HU1652" s="6"/>
      <c r="HV1652" s="6"/>
      <c r="HW1652" s="6"/>
      <c r="HX1652" s="6"/>
      <c r="HY1652" s="6"/>
      <c r="HZ1652" s="6"/>
      <c r="IA1652" s="6"/>
      <c r="IB1652" s="6"/>
      <c r="IC1652" s="6"/>
      <c r="ID1652" s="6"/>
      <c r="IE1652" s="6"/>
      <c r="IF1652" s="6"/>
      <c r="IG1652" s="6"/>
      <c r="IH1652" s="6"/>
      <c r="II1652" s="6"/>
      <c r="IJ1652" s="6"/>
      <c r="IK1652" s="6"/>
      <c r="IL1652" s="6"/>
      <c r="IM1652" s="6"/>
      <c r="IN1652" s="6"/>
      <c r="IO1652" s="6"/>
      <c r="IP1652" s="6"/>
      <c r="IQ1652" s="6"/>
      <c r="IR1652" s="6"/>
      <c r="IS1652" s="6"/>
      <c r="IT1652" s="6"/>
      <c r="IU1652" s="6"/>
      <c r="IV1652" s="6"/>
      <c r="IW1652" s="6"/>
      <c r="IX1652" s="6"/>
      <c r="IY1652" s="6"/>
      <c r="IZ1652" s="6"/>
    </row>
    <row r="1653" spans="1:260" s="5" customFormat="1" x14ac:dyDescent="0.35">
      <c r="A1653" s="32">
        <v>1649</v>
      </c>
      <c r="B1653" s="33">
        <f>ESTUDIANTES!B1653</f>
        <v>0</v>
      </c>
      <c r="C1653" s="33">
        <f>ESTUDIANTES!C1653</f>
        <v>0</v>
      </c>
      <c r="D1653" s="99">
        <f>ESTUDIANTES!D1653</f>
        <v>0</v>
      </c>
      <c r="E1653" s="99"/>
      <c r="F1653" s="99"/>
      <c r="G1653" s="99"/>
      <c r="H1653" s="34">
        <f>ESTUDIANTES!E1653</f>
        <v>0</v>
      </c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  <c r="GG1653" s="6"/>
      <c r="GH1653" s="6"/>
      <c r="GI1653" s="6"/>
      <c r="GJ1653" s="6"/>
      <c r="GK1653" s="6"/>
      <c r="GL1653" s="6"/>
      <c r="GM1653" s="6"/>
      <c r="GN1653" s="6"/>
      <c r="GO1653" s="6"/>
      <c r="GP1653" s="6"/>
      <c r="GQ1653" s="6"/>
      <c r="GR1653" s="6"/>
      <c r="GS1653" s="6"/>
      <c r="GT1653" s="6"/>
      <c r="GU1653" s="6"/>
      <c r="GV1653" s="6"/>
      <c r="GW1653" s="6"/>
      <c r="GX1653" s="6"/>
      <c r="GY1653" s="6"/>
      <c r="GZ1653" s="6"/>
      <c r="HA1653" s="6"/>
      <c r="HB1653" s="6"/>
      <c r="HC1653" s="6"/>
      <c r="HD1653" s="6"/>
      <c r="HE1653" s="6"/>
      <c r="HF1653" s="6"/>
      <c r="HG1653" s="6"/>
      <c r="HH1653" s="6"/>
      <c r="HI1653" s="6"/>
      <c r="HJ1653" s="6"/>
      <c r="HK1653" s="6"/>
      <c r="HL1653" s="6"/>
      <c r="HM1653" s="6"/>
      <c r="HN1653" s="6"/>
      <c r="HO1653" s="6"/>
      <c r="HP1653" s="6"/>
      <c r="HQ1653" s="6"/>
      <c r="HR1653" s="6"/>
      <c r="HS1653" s="6"/>
      <c r="HT1653" s="6"/>
      <c r="HU1653" s="6"/>
      <c r="HV1653" s="6"/>
      <c r="HW1653" s="6"/>
      <c r="HX1653" s="6"/>
      <c r="HY1653" s="6"/>
      <c r="HZ1653" s="6"/>
      <c r="IA1653" s="6"/>
      <c r="IB1653" s="6"/>
      <c r="IC1653" s="6"/>
      <c r="ID1653" s="6"/>
      <c r="IE1653" s="6"/>
      <c r="IF1653" s="6"/>
      <c r="IG1653" s="6"/>
      <c r="IH1653" s="6"/>
      <c r="II1653" s="6"/>
      <c r="IJ1653" s="6"/>
      <c r="IK1653" s="6"/>
      <c r="IL1653" s="6"/>
      <c r="IM1653" s="6"/>
      <c r="IN1653" s="6"/>
      <c r="IO1653" s="6"/>
      <c r="IP1653" s="6"/>
      <c r="IQ1653" s="6"/>
      <c r="IR1653" s="6"/>
      <c r="IS1653" s="6"/>
      <c r="IT1653" s="6"/>
      <c r="IU1653" s="6"/>
      <c r="IV1653" s="6"/>
      <c r="IW1653" s="6"/>
      <c r="IX1653" s="6"/>
      <c r="IY1653" s="6"/>
      <c r="IZ1653" s="6"/>
    </row>
    <row r="1654" spans="1:260" s="5" customFormat="1" x14ac:dyDescent="0.35">
      <c r="A1654" s="32">
        <v>1650</v>
      </c>
      <c r="B1654" s="33">
        <f>ESTUDIANTES!B1654</f>
        <v>0</v>
      </c>
      <c r="C1654" s="33">
        <f>ESTUDIANTES!C1654</f>
        <v>0</v>
      </c>
      <c r="D1654" s="99">
        <f>ESTUDIANTES!D1654</f>
        <v>0</v>
      </c>
      <c r="E1654" s="99"/>
      <c r="F1654" s="99"/>
      <c r="G1654" s="99"/>
      <c r="H1654" s="34">
        <f>ESTUDIANTES!E1654</f>
        <v>0</v>
      </c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  <c r="GG1654" s="6"/>
      <c r="GH1654" s="6"/>
      <c r="GI1654" s="6"/>
      <c r="GJ1654" s="6"/>
      <c r="GK1654" s="6"/>
      <c r="GL1654" s="6"/>
      <c r="GM1654" s="6"/>
      <c r="GN1654" s="6"/>
      <c r="GO1654" s="6"/>
      <c r="GP1654" s="6"/>
      <c r="GQ1654" s="6"/>
      <c r="GR1654" s="6"/>
      <c r="GS1654" s="6"/>
      <c r="GT1654" s="6"/>
      <c r="GU1654" s="6"/>
      <c r="GV1654" s="6"/>
      <c r="GW1654" s="6"/>
      <c r="GX1654" s="6"/>
      <c r="GY1654" s="6"/>
      <c r="GZ1654" s="6"/>
      <c r="HA1654" s="6"/>
      <c r="HB1654" s="6"/>
      <c r="HC1654" s="6"/>
      <c r="HD1654" s="6"/>
      <c r="HE1654" s="6"/>
      <c r="HF1654" s="6"/>
      <c r="HG1654" s="6"/>
      <c r="HH1654" s="6"/>
      <c r="HI1654" s="6"/>
      <c r="HJ1654" s="6"/>
      <c r="HK1654" s="6"/>
      <c r="HL1654" s="6"/>
      <c r="HM1654" s="6"/>
      <c r="HN1654" s="6"/>
      <c r="HO1654" s="6"/>
      <c r="HP1654" s="6"/>
      <c r="HQ1654" s="6"/>
      <c r="HR1654" s="6"/>
      <c r="HS1654" s="6"/>
      <c r="HT1654" s="6"/>
      <c r="HU1654" s="6"/>
      <c r="HV1654" s="6"/>
      <c r="HW1654" s="6"/>
      <c r="HX1654" s="6"/>
      <c r="HY1654" s="6"/>
      <c r="HZ1654" s="6"/>
      <c r="IA1654" s="6"/>
      <c r="IB1654" s="6"/>
      <c r="IC1654" s="6"/>
      <c r="ID1654" s="6"/>
      <c r="IE1654" s="6"/>
      <c r="IF1654" s="6"/>
      <c r="IG1654" s="6"/>
      <c r="IH1654" s="6"/>
      <c r="II1654" s="6"/>
      <c r="IJ1654" s="6"/>
      <c r="IK1654" s="6"/>
      <c r="IL1654" s="6"/>
      <c r="IM1654" s="6"/>
      <c r="IN1654" s="6"/>
      <c r="IO1654" s="6"/>
      <c r="IP1654" s="6"/>
      <c r="IQ1654" s="6"/>
      <c r="IR1654" s="6"/>
      <c r="IS1654" s="6"/>
      <c r="IT1654" s="6"/>
      <c r="IU1654" s="6"/>
      <c r="IV1654" s="6"/>
      <c r="IW1654" s="6"/>
      <c r="IX1654" s="6"/>
      <c r="IY1654" s="6"/>
      <c r="IZ1654" s="6"/>
    </row>
    <row r="1655" spans="1:260" s="5" customFormat="1" x14ac:dyDescent="0.35">
      <c r="A1655" s="32">
        <v>1651</v>
      </c>
      <c r="B1655" s="33">
        <f>ESTUDIANTES!B1655</f>
        <v>0</v>
      </c>
      <c r="C1655" s="33">
        <f>ESTUDIANTES!C1655</f>
        <v>0</v>
      </c>
      <c r="D1655" s="99">
        <f>ESTUDIANTES!D1655</f>
        <v>0</v>
      </c>
      <c r="E1655" s="99"/>
      <c r="F1655" s="99"/>
      <c r="G1655" s="99"/>
      <c r="H1655" s="34">
        <f>ESTUDIANTES!E1655</f>
        <v>0</v>
      </c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  <c r="GG1655" s="6"/>
      <c r="GH1655" s="6"/>
      <c r="GI1655" s="6"/>
      <c r="GJ1655" s="6"/>
      <c r="GK1655" s="6"/>
      <c r="GL1655" s="6"/>
      <c r="GM1655" s="6"/>
      <c r="GN1655" s="6"/>
      <c r="GO1655" s="6"/>
      <c r="GP1655" s="6"/>
      <c r="GQ1655" s="6"/>
      <c r="GR1655" s="6"/>
      <c r="GS1655" s="6"/>
      <c r="GT1655" s="6"/>
      <c r="GU1655" s="6"/>
      <c r="GV1655" s="6"/>
      <c r="GW1655" s="6"/>
      <c r="GX1655" s="6"/>
      <c r="GY1655" s="6"/>
      <c r="GZ1655" s="6"/>
      <c r="HA1655" s="6"/>
      <c r="HB1655" s="6"/>
      <c r="HC1655" s="6"/>
      <c r="HD1655" s="6"/>
      <c r="HE1655" s="6"/>
      <c r="HF1655" s="6"/>
      <c r="HG1655" s="6"/>
      <c r="HH1655" s="6"/>
      <c r="HI1655" s="6"/>
      <c r="HJ1655" s="6"/>
      <c r="HK1655" s="6"/>
      <c r="HL1655" s="6"/>
      <c r="HM1655" s="6"/>
      <c r="HN1655" s="6"/>
      <c r="HO1655" s="6"/>
      <c r="HP1655" s="6"/>
      <c r="HQ1655" s="6"/>
      <c r="HR1655" s="6"/>
      <c r="HS1655" s="6"/>
      <c r="HT1655" s="6"/>
      <c r="HU1655" s="6"/>
      <c r="HV1655" s="6"/>
      <c r="HW1655" s="6"/>
      <c r="HX1655" s="6"/>
      <c r="HY1655" s="6"/>
      <c r="HZ1655" s="6"/>
      <c r="IA1655" s="6"/>
      <c r="IB1655" s="6"/>
      <c r="IC1655" s="6"/>
      <c r="ID1655" s="6"/>
      <c r="IE1655" s="6"/>
      <c r="IF1655" s="6"/>
      <c r="IG1655" s="6"/>
      <c r="IH1655" s="6"/>
      <c r="II1655" s="6"/>
      <c r="IJ1655" s="6"/>
      <c r="IK1655" s="6"/>
      <c r="IL1655" s="6"/>
      <c r="IM1655" s="6"/>
      <c r="IN1655" s="6"/>
      <c r="IO1655" s="6"/>
      <c r="IP1655" s="6"/>
      <c r="IQ1655" s="6"/>
      <c r="IR1655" s="6"/>
      <c r="IS1655" s="6"/>
      <c r="IT1655" s="6"/>
      <c r="IU1655" s="6"/>
      <c r="IV1655" s="6"/>
      <c r="IW1655" s="6"/>
      <c r="IX1655" s="6"/>
      <c r="IY1655" s="6"/>
      <c r="IZ1655" s="6"/>
    </row>
    <row r="1656" spans="1:260" s="5" customFormat="1" x14ac:dyDescent="0.35">
      <c r="A1656" s="32">
        <v>1652</v>
      </c>
      <c r="B1656" s="33">
        <f>ESTUDIANTES!B1656</f>
        <v>0</v>
      </c>
      <c r="C1656" s="33">
        <f>ESTUDIANTES!C1656</f>
        <v>0</v>
      </c>
      <c r="D1656" s="99">
        <f>ESTUDIANTES!D1656</f>
        <v>0</v>
      </c>
      <c r="E1656" s="99"/>
      <c r="F1656" s="99"/>
      <c r="G1656" s="99"/>
      <c r="H1656" s="34">
        <f>ESTUDIANTES!E1656</f>
        <v>0</v>
      </c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  <c r="EY1656" s="6"/>
      <c r="EZ1656" s="6"/>
      <c r="FA1656" s="6"/>
      <c r="FB1656" s="6"/>
      <c r="FC1656" s="6"/>
      <c r="FD1656" s="6"/>
      <c r="FE1656" s="6"/>
      <c r="FF1656" s="6"/>
      <c r="FG1656" s="6"/>
      <c r="FH1656" s="6"/>
      <c r="FI1656" s="6"/>
      <c r="FJ1656" s="6"/>
      <c r="FK1656" s="6"/>
      <c r="FL1656" s="6"/>
      <c r="FM1656" s="6"/>
      <c r="FN1656" s="6"/>
      <c r="FO1656" s="6"/>
      <c r="FP1656" s="6"/>
      <c r="FQ1656" s="6"/>
      <c r="FR1656" s="6"/>
      <c r="FS1656" s="6"/>
      <c r="FT1656" s="6"/>
      <c r="FU1656" s="6"/>
      <c r="FV1656" s="6"/>
      <c r="FW1656" s="6"/>
      <c r="FX1656" s="6"/>
      <c r="FY1656" s="6"/>
      <c r="FZ1656" s="6"/>
      <c r="GA1656" s="6"/>
      <c r="GB1656" s="6"/>
      <c r="GC1656" s="6"/>
      <c r="GD1656" s="6"/>
      <c r="GE1656" s="6"/>
      <c r="GF1656" s="6"/>
      <c r="GG1656" s="6"/>
      <c r="GH1656" s="6"/>
      <c r="GI1656" s="6"/>
      <c r="GJ1656" s="6"/>
      <c r="GK1656" s="6"/>
      <c r="GL1656" s="6"/>
      <c r="GM1656" s="6"/>
      <c r="GN1656" s="6"/>
      <c r="GO1656" s="6"/>
      <c r="GP1656" s="6"/>
      <c r="GQ1656" s="6"/>
      <c r="GR1656" s="6"/>
      <c r="GS1656" s="6"/>
      <c r="GT1656" s="6"/>
      <c r="GU1656" s="6"/>
      <c r="GV1656" s="6"/>
      <c r="GW1656" s="6"/>
      <c r="GX1656" s="6"/>
      <c r="GY1656" s="6"/>
      <c r="GZ1656" s="6"/>
      <c r="HA1656" s="6"/>
      <c r="HB1656" s="6"/>
      <c r="HC1656" s="6"/>
      <c r="HD1656" s="6"/>
      <c r="HE1656" s="6"/>
      <c r="HF1656" s="6"/>
      <c r="HG1656" s="6"/>
      <c r="HH1656" s="6"/>
      <c r="HI1656" s="6"/>
      <c r="HJ1656" s="6"/>
      <c r="HK1656" s="6"/>
      <c r="HL1656" s="6"/>
      <c r="HM1656" s="6"/>
      <c r="HN1656" s="6"/>
      <c r="HO1656" s="6"/>
      <c r="HP1656" s="6"/>
      <c r="HQ1656" s="6"/>
      <c r="HR1656" s="6"/>
      <c r="HS1656" s="6"/>
      <c r="HT1656" s="6"/>
      <c r="HU1656" s="6"/>
      <c r="HV1656" s="6"/>
      <c r="HW1656" s="6"/>
      <c r="HX1656" s="6"/>
      <c r="HY1656" s="6"/>
      <c r="HZ1656" s="6"/>
      <c r="IA1656" s="6"/>
      <c r="IB1656" s="6"/>
      <c r="IC1656" s="6"/>
      <c r="ID1656" s="6"/>
      <c r="IE1656" s="6"/>
      <c r="IF1656" s="6"/>
      <c r="IG1656" s="6"/>
      <c r="IH1656" s="6"/>
      <c r="II1656" s="6"/>
      <c r="IJ1656" s="6"/>
      <c r="IK1656" s="6"/>
      <c r="IL1656" s="6"/>
      <c r="IM1656" s="6"/>
      <c r="IN1656" s="6"/>
      <c r="IO1656" s="6"/>
      <c r="IP1656" s="6"/>
      <c r="IQ1656" s="6"/>
      <c r="IR1656" s="6"/>
      <c r="IS1656" s="6"/>
      <c r="IT1656" s="6"/>
      <c r="IU1656" s="6"/>
      <c r="IV1656" s="6"/>
      <c r="IW1656" s="6"/>
      <c r="IX1656" s="6"/>
      <c r="IY1656" s="6"/>
      <c r="IZ1656" s="6"/>
    </row>
    <row r="1657" spans="1:260" s="5" customFormat="1" x14ac:dyDescent="0.35">
      <c r="A1657" s="32">
        <v>1653</v>
      </c>
      <c r="B1657" s="33">
        <f>ESTUDIANTES!B1657</f>
        <v>0</v>
      </c>
      <c r="C1657" s="33">
        <f>ESTUDIANTES!C1657</f>
        <v>0</v>
      </c>
      <c r="D1657" s="99">
        <f>ESTUDIANTES!D1657</f>
        <v>0</v>
      </c>
      <c r="E1657" s="99"/>
      <c r="F1657" s="99"/>
      <c r="G1657" s="99"/>
      <c r="H1657" s="34">
        <f>ESTUDIANTES!E1657</f>
        <v>0</v>
      </c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  <c r="GG1657" s="6"/>
      <c r="GH1657" s="6"/>
      <c r="GI1657" s="6"/>
      <c r="GJ1657" s="6"/>
      <c r="GK1657" s="6"/>
      <c r="GL1657" s="6"/>
      <c r="GM1657" s="6"/>
      <c r="GN1657" s="6"/>
      <c r="GO1657" s="6"/>
      <c r="GP1657" s="6"/>
      <c r="GQ1657" s="6"/>
      <c r="GR1657" s="6"/>
      <c r="GS1657" s="6"/>
      <c r="GT1657" s="6"/>
      <c r="GU1657" s="6"/>
      <c r="GV1657" s="6"/>
      <c r="GW1657" s="6"/>
      <c r="GX1657" s="6"/>
      <c r="GY1657" s="6"/>
      <c r="GZ1657" s="6"/>
      <c r="HA1657" s="6"/>
      <c r="HB1657" s="6"/>
      <c r="HC1657" s="6"/>
      <c r="HD1657" s="6"/>
      <c r="HE1657" s="6"/>
      <c r="HF1657" s="6"/>
      <c r="HG1657" s="6"/>
      <c r="HH1657" s="6"/>
      <c r="HI1657" s="6"/>
      <c r="HJ1657" s="6"/>
      <c r="HK1657" s="6"/>
      <c r="HL1657" s="6"/>
      <c r="HM1657" s="6"/>
      <c r="HN1657" s="6"/>
      <c r="HO1657" s="6"/>
      <c r="HP1657" s="6"/>
      <c r="HQ1657" s="6"/>
      <c r="HR1657" s="6"/>
      <c r="HS1657" s="6"/>
      <c r="HT1657" s="6"/>
      <c r="HU1657" s="6"/>
      <c r="HV1657" s="6"/>
      <c r="HW1657" s="6"/>
      <c r="HX1657" s="6"/>
      <c r="HY1657" s="6"/>
      <c r="HZ1657" s="6"/>
      <c r="IA1657" s="6"/>
      <c r="IB1657" s="6"/>
      <c r="IC1657" s="6"/>
      <c r="ID1657" s="6"/>
      <c r="IE1657" s="6"/>
      <c r="IF1657" s="6"/>
      <c r="IG1657" s="6"/>
      <c r="IH1657" s="6"/>
      <c r="II1657" s="6"/>
      <c r="IJ1657" s="6"/>
      <c r="IK1657" s="6"/>
      <c r="IL1657" s="6"/>
      <c r="IM1657" s="6"/>
      <c r="IN1657" s="6"/>
      <c r="IO1657" s="6"/>
      <c r="IP1657" s="6"/>
      <c r="IQ1657" s="6"/>
      <c r="IR1657" s="6"/>
      <c r="IS1657" s="6"/>
      <c r="IT1657" s="6"/>
      <c r="IU1657" s="6"/>
      <c r="IV1657" s="6"/>
      <c r="IW1657" s="6"/>
      <c r="IX1657" s="6"/>
      <c r="IY1657" s="6"/>
      <c r="IZ1657" s="6"/>
    </row>
    <row r="1658" spans="1:260" s="5" customFormat="1" x14ac:dyDescent="0.35">
      <c r="A1658" s="32">
        <v>1654</v>
      </c>
      <c r="B1658" s="33">
        <f>ESTUDIANTES!B1658</f>
        <v>0</v>
      </c>
      <c r="C1658" s="33">
        <f>ESTUDIANTES!C1658</f>
        <v>0</v>
      </c>
      <c r="D1658" s="99">
        <f>ESTUDIANTES!D1658</f>
        <v>0</v>
      </c>
      <c r="E1658" s="99"/>
      <c r="F1658" s="99"/>
      <c r="G1658" s="99"/>
      <c r="H1658" s="34">
        <f>ESTUDIANTES!E1658</f>
        <v>0</v>
      </c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  <c r="EY1658" s="6"/>
      <c r="EZ1658" s="6"/>
      <c r="FA1658" s="6"/>
      <c r="FB1658" s="6"/>
      <c r="FC1658" s="6"/>
      <c r="FD1658" s="6"/>
      <c r="FE1658" s="6"/>
      <c r="FF1658" s="6"/>
      <c r="FG1658" s="6"/>
      <c r="FH1658" s="6"/>
      <c r="FI1658" s="6"/>
      <c r="FJ1658" s="6"/>
      <c r="FK1658" s="6"/>
      <c r="FL1658" s="6"/>
      <c r="FM1658" s="6"/>
      <c r="FN1658" s="6"/>
      <c r="FO1658" s="6"/>
      <c r="FP1658" s="6"/>
      <c r="FQ1658" s="6"/>
      <c r="FR1658" s="6"/>
      <c r="FS1658" s="6"/>
      <c r="FT1658" s="6"/>
      <c r="FU1658" s="6"/>
      <c r="FV1658" s="6"/>
      <c r="FW1658" s="6"/>
      <c r="FX1658" s="6"/>
      <c r="FY1658" s="6"/>
      <c r="FZ1658" s="6"/>
      <c r="GA1658" s="6"/>
      <c r="GB1658" s="6"/>
      <c r="GC1658" s="6"/>
      <c r="GD1658" s="6"/>
      <c r="GE1658" s="6"/>
      <c r="GF1658" s="6"/>
      <c r="GG1658" s="6"/>
      <c r="GH1658" s="6"/>
      <c r="GI1658" s="6"/>
      <c r="GJ1658" s="6"/>
      <c r="GK1658" s="6"/>
      <c r="GL1658" s="6"/>
      <c r="GM1658" s="6"/>
      <c r="GN1658" s="6"/>
      <c r="GO1658" s="6"/>
      <c r="GP1658" s="6"/>
      <c r="GQ1658" s="6"/>
      <c r="GR1658" s="6"/>
      <c r="GS1658" s="6"/>
      <c r="GT1658" s="6"/>
      <c r="GU1658" s="6"/>
      <c r="GV1658" s="6"/>
      <c r="GW1658" s="6"/>
      <c r="GX1658" s="6"/>
      <c r="GY1658" s="6"/>
      <c r="GZ1658" s="6"/>
      <c r="HA1658" s="6"/>
      <c r="HB1658" s="6"/>
      <c r="HC1658" s="6"/>
      <c r="HD1658" s="6"/>
      <c r="HE1658" s="6"/>
      <c r="HF1658" s="6"/>
      <c r="HG1658" s="6"/>
      <c r="HH1658" s="6"/>
      <c r="HI1658" s="6"/>
      <c r="HJ1658" s="6"/>
      <c r="HK1658" s="6"/>
      <c r="HL1658" s="6"/>
      <c r="HM1658" s="6"/>
      <c r="HN1658" s="6"/>
      <c r="HO1658" s="6"/>
      <c r="HP1658" s="6"/>
      <c r="HQ1658" s="6"/>
      <c r="HR1658" s="6"/>
      <c r="HS1658" s="6"/>
      <c r="HT1658" s="6"/>
      <c r="HU1658" s="6"/>
      <c r="HV1658" s="6"/>
      <c r="HW1658" s="6"/>
      <c r="HX1658" s="6"/>
      <c r="HY1658" s="6"/>
      <c r="HZ1658" s="6"/>
      <c r="IA1658" s="6"/>
      <c r="IB1658" s="6"/>
      <c r="IC1658" s="6"/>
      <c r="ID1658" s="6"/>
      <c r="IE1658" s="6"/>
      <c r="IF1658" s="6"/>
      <c r="IG1658" s="6"/>
      <c r="IH1658" s="6"/>
      <c r="II1658" s="6"/>
      <c r="IJ1658" s="6"/>
      <c r="IK1658" s="6"/>
      <c r="IL1658" s="6"/>
      <c r="IM1658" s="6"/>
      <c r="IN1658" s="6"/>
      <c r="IO1658" s="6"/>
      <c r="IP1658" s="6"/>
      <c r="IQ1658" s="6"/>
      <c r="IR1658" s="6"/>
      <c r="IS1658" s="6"/>
      <c r="IT1658" s="6"/>
      <c r="IU1658" s="6"/>
      <c r="IV1658" s="6"/>
      <c r="IW1658" s="6"/>
      <c r="IX1658" s="6"/>
      <c r="IY1658" s="6"/>
      <c r="IZ1658" s="6"/>
    </row>
    <row r="1659" spans="1:260" s="5" customFormat="1" x14ac:dyDescent="0.35">
      <c r="A1659" s="32">
        <v>1655</v>
      </c>
      <c r="B1659" s="33">
        <f>ESTUDIANTES!B1659</f>
        <v>0</v>
      </c>
      <c r="C1659" s="33">
        <f>ESTUDIANTES!C1659</f>
        <v>0</v>
      </c>
      <c r="D1659" s="99">
        <f>ESTUDIANTES!D1659</f>
        <v>0</v>
      </c>
      <c r="E1659" s="99"/>
      <c r="F1659" s="99"/>
      <c r="G1659" s="99"/>
      <c r="H1659" s="34">
        <f>ESTUDIANTES!E1659</f>
        <v>0</v>
      </c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  <c r="GG1659" s="6"/>
      <c r="GH1659" s="6"/>
      <c r="GI1659" s="6"/>
      <c r="GJ1659" s="6"/>
      <c r="GK1659" s="6"/>
      <c r="GL1659" s="6"/>
      <c r="GM1659" s="6"/>
      <c r="GN1659" s="6"/>
      <c r="GO1659" s="6"/>
      <c r="GP1659" s="6"/>
      <c r="GQ1659" s="6"/>
      <c r="GR1659" s="6"/>
      <c r="GS1659" s="6"/>
      <c r="GT1659" s="6"/>
      <c r="GU1659" s="6"/>
      <c r="GV1659" s="6"/>
      <c r="GW1659" s="6"/>
      <c r="GX1659" s="6"/>
      <c r="GY1659" s="6"/>
      <c r="GZ1659" s="6"/>
      <c r="HA1659" s="6"/>
      <c r="HB1659" s="6"/>
      <c r="HC1659" s="6"/>
      <c r="HD1659" s="6"/>
      <c r="HE1659" s="6"/>
      <c r="HF1659" s="6"/>
      <c r="HG1659" s="6"/>
      <c r="HH1659" s="6"/>
      <c r="HI1659" s="6"/>
      <c r="HJ1659" s="6"/>
      <c r="HK1659" s="6"/>
      <c r="HL1659" s="6"/>
      <c r="HM1659" s="6"/>
      <c r="HN1659" s="6"/>
      <c r="HO1659" s="6"/>
      <c r="HP1659" s="6"/>
      <c r="HQ1659" s="6"/>
      <c r="HR1659" s="6"/>
      <c r="HS1659" s="6"/>
      <c r="HT1659" s="6"/>
      <c r="HU1659" s="6"/>
      <c r="HV1659" s="6"/>
      <c r="HW1659" s="6"/>
      <c r="HX1659" s="6"/>
      <c r="HY1659" s="6"/>
      <c r="HZ1659" s="6"/>
      <c r="IA1659" s="6"/>
      <c r="IB1659" s="6"/>
      <c r="IC1659" s="6"/>
      <c r="ID1659" s="6"/>
      <c r="IE1659" s="6"/>
      <c r="IF1659" s="6"/>
      <c r="IG1659" s="6"/>
      <c r="IH1659" s="6"/>
      <c r="II1659" s="6"/>
      <c r="IJ1659" s="6"/>
      <c r="IK1659" s="6"/>
      <c r="IL1659" s="6"/>
      <c r="IM1659" s="6"/>
      <c r="IN1659" s="6"/>
      <c r="IO1659" s="6"/>
      <c r="IP1659" s="6"/>
      <c r="IQ1659" s="6"/>
      <c r="IR1659" s="6"/>
      <c r="IS1659" s="6"/>
      <c r="IT1659" s="6"/>
      <c r="IU1659" s="6"/>
      <c r="IV1659" s="6"/>
      <c r="IW1659" s="6"/>
      <c r="IX1659" s="6"/>
      <c r="IY1659" s="6"/>
      <c r="IZ1659" s="6"/>
    </row>
    <row r="1660" spans="1:260" s="5" customFormat="1" x14ac:dyDescent="0.35">
      <c r="A1660" s="32">
        <v>1656</v>
      </c>
      <c r="B1660" s="33">
        <f>ESTUDIANTES!B1660</f>
        <v>0</v>
      </c>
      <c r="C1660" s="33">
        <f>ESTUDIANTES!C1660</f>
        <v>0</v>
      </c>
      <c r="D1660" s="99">
        <f>ESTUDIANTES!D1660</f>
        <v>0</v>
      </c>
      <c r="E1660" s="99"/>
      <c r="F1660" s="99"/>
      <c r="G1660" s="99"/>
      <c r="H1660" s="34">
        <f>ESTUDIANTES!E1660</f>
        <v>0</v>
      </c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  <c r="EY1660" s="6"/>
      <c r="EZ1660" s="6"/>
      <c r="FA1660" s="6"/>
      <c r="FB1660" s="6"/>
      <c r="FC1660" s="6"/>
      <c r="FD1660" s="6"/>
      <c r="FE1660" s="6"/>
      <c r="FF1660" s="6"/>
      <c r="FG1660" s="6"/>
      <c r="FH1660" s="6"/>
      <c r="FI1660" s="6"/>
      <c r="FJ1660" s="6"/>
      <c r="FK1660" s="6"/>
      <c r="FL1660" s="6"/>
      <c r="FM1660" s="6"/>
      <c r="FN1660" s="6"/>
      <c r="FO1660" s="6"/>
      <c r="FP1660" s="6"/>
      <c r="FQ1660" s="6"/>
      <c r="FR1660" s="6"/>
      <c r="FS1660" s="6"/>
      <c r="FT1660" s="6"/>
      <c r="FU1660" s="6"/>
      <c r="FV1660" s="6"/>
      <c r="FW1660" s="6"/>
      <c r="FX1660" s="6"/>
      <c r="FY1660" s="6"/>
      <c r="FZ1660" s="6"/>
      <c r="GA1660" s="6"/>
      <c r="GB1660" s="6"/>
      <c r="GC1660" s="6"/>
      <c r="GD1660" s="6"/>
      <c r="GE1660" s="6"/>
      <c r="GF1660" s="6"/>
      <c r="GG1660" s="6"/>
      <c r="GH1660" s="6"/>
      <c r="GI1660" s="6"/>
      <c r="GJ1660" s="6"/>
      <c r="GK1660" s="6"/>
      <c r="GL1660" s="6"/>
      <c r="GM1660" s="6"/>
      <c r="GN1660" s="6"/>
      <c r="GO1660" s="6"/>
      <c r="GP1660" s="6"/>
      <c r="GQ1660" s="6"/>
      <c r="GR1660" s="6"/>
      <c r="GS1660" s="6"/>
      <c r="GT1660" s="6"/>
      <c r="GU1660" s="6"/>
      <c r="GV1660" s="6"/>
      <c r="GW1660" s="6"/>
      <c r="GX1660" s="6"/>
      <c r="GY1660" s="6"/>
      <c r="GZ1660" s="6"/>
      <c r="HA1660" s="6"/>
      <c r="HB1660" s="6"/>
      <c r="HC1660" s="6"/>
      <c r="HD1660" s="6"/>
      <c r="HE1660" s="6"/>
      <c r="HF1660" s="6"/>
      <c r="HG1660" s="6"/>
      <c r="HH1660" s="6"/>
      <c r="HI1660" s="6"/>
      <c r="HJ1660" s="6"/>
      <c r="HK1660" s="6"/>
      <c r="HL1660" s="6"/>
      <c r="HM1660" s="6"/>
      <c r="HN1660" s="6"/>
      <c r="HO1660" s="6"/>
      <c r="HP1660" s="6"/>
      <c r="HQ1660" s="6"/>
      <c r="HR1660" s="6"/>
      <c r="HS1660" s="6"/>
      <c r="HT1660" s="6"/>
      <c r="HU1660" s="6"/>
      <c r="HV1660" s="6"/>
      <c r="HW1660" s="6"/>
      <c r="HX1660" s="6"/>
      <c r="HY1660" s="6"/>
      <c r="HZ1660" s="6"/>
      <c r="IA1660" s="6"/>
      <c r="IB1660" s="6"/>
      <c r="IC1660" s="6"/>
      <c r="ID1660" s="6"/>
      <c r="IE1660" s="6"/>
      <c r="IF1660" s="6"/>
      <c r="IG1660" s="6"/>
      <c r="IH1660" s="6"/>
      <c r="II1660" s="6"/>
      <c r="IJ1660" s="6"/>
      <c r="IK1660" s="6"/>
      <c r="IL1660" s="6"/>
      <c r="IM1660" s="6"/>
      <c r="IN1660" s="6"/>
      <c r="IO1660" s="6"/>
      <c r="IP1660" s="6"/>
      <c r="IQ1660" s="6"/>
      <c r="IR1660" s="6"/>
      <c r="IS1660" s="6"/>
      <c r="IT1660" s="6"/>
      <c r="IU1660" s="6"/>
      <c r="IV1660" s="6"/>
      <c r="IW1660" s="6"/>
      <c r="IX1660" s="6"/>
      <c r="IY1660" s="6"/>
      <c r="IZ1660" s="6"/>
    </row>
    <row r="1661" spans="1:260" s="5" customFormat="1" x14ac:dyDescent="0.35">
      <c r="A1661" s="32">
        <v>1657</v>
      </c>
      <c r="B1661" s="33">
        <f>ESTUDIANTES!B1661</f>
        <v>0</v>
      </c>
      <c r="C1661" s="33">
        <f>ESTUDIANTES!C1661</f>
        <v>0</v>
      </c>
      <c r="D1661" s="99">
        <f>ESTUDIANTES!D1661</f>
        <v>0</v>
      </c>
      <c r="E1661" s="99"/>
      <c r="F1661" s="99"/>
      <c r="G1661" s="99"/>
      <c r="H1661" s="34">
        <f>ESTUDIANTES!E1661</f>
        <v>0</v>
      </c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  <c r="EY1661" s="6"/>
      <c r="EZ1661" s="6"/>
      <c r="FA1661" s="6"/>
      <c r="FB1661" s="6"/>
      <c r="FC1661" s="6"/>
      <c r="FD1661" s="6"/>
      <c r="FE1661" s="6"/>
      <c r="FF1661" s="6"/>
      <c r="FG1661" s="6"/>
      <c r="FH1661" s="6"/>
      <c r="FI1661" s="6"/>
      <c r="FJ1661" s="6"/>
      <c r="FK1661" s="6"/>
      <c r="FL1661" s="6"/>
      <c r="FM1661" s="6"/>
      <c r="FN1661" s="6"/>
      <c r="FO1661" s="6"/>
      <c r="FP1661" s="6"/>
      <c r="FQ1661" s="6"/>
      <c r="FR1661" s="6"/>
      <c r="FS1661" s="6"/>
      <c r="FT1661" s="6"/>
      <c r="FU1661" s="6"/>
      <c r="FV1661" s="6"/>
      <c r="FW1661" s="6"/>
      <c r="FX1661" s="6"/>
      <c r="FY1661" s="6"/>
      <c r="FZ1661" s="6"/>
      <c r="GA1661" s="6"/>
      <c r="GB1661" s="6"/>
      <c r="GC1661" s="6"/>
      <c r="GD1661" s="6"/>
      <c r="GE1661" s="6"/>
      <c r="GF1661" s="6"/>
      <c r="GG1661" s="6"/>
      <c r="GH1661" s="6"/>
      <c r="GI1661" s="6"/>
      <c r="GJ1661" s="6"/>
      <c r="GK1661" s="6"/>
      <c r="GL1661" s="6"/>
      <c r="GM1661" s="6"/>
      <c r="GN1661" s="6"/>
      <c r="GO1661" s="6"/>
      <c r="GP1661" s="6"/>
      <c r="GQ1661" s="6"/>
      <c r="GR1661" s="6"/>
      <c r="GS1661" s="6"/>
      <c r="GT1661" s="6"/>
      <c r="GU1661" s="6"/>
      <c r="GV1661" s="6"/>
      <c r="GW1661" s="6"/>
      <c r="GX1661" s="6"/>
      <c r="GY1661" s="6"/>
      <c r="GZ1661" s="6"/>
      <c r="HA1661" s="6"/>
      <c r="HB1661" s="6"/>
      <c r="HC1661" s="6"/>
      <c r="HD1661" s="6"/>
      <c r="HE1661" s="6"/>
      <c r="HF1661" s="6"/>
      <c r="HG1661" s="6"/>
      <c r="HH1661" s="6"/>
      <c r="HI1661" s="6"/>
      <c r="HJ1661" s="6"/>
      <c r="HK1661" s="6"/>
      <c r="HL1661" s="6"/>
      <c r="HM1661" s="6"/>
      <c r="HN1661" s="6"/>
      <c r="HO1661" s="6"/>
      <c r="HP1661" s="6"/>
      <c r="HQ1661" s="6"/>
      <c r="HR1661" s="6"/>
      <c r="HS1661" s="6"/>
      <c r="HT1661" s="6"/>
      <c r="HU1661" s="6"/>
      <c r="HV1661" s="6"/>
      <c r="HW1661" s="6"/>
      <c r="HX1661" s="6"/>
      <c r="HY1661" s="6"/>
      <c r="HZ1661" s="6"/>
      <c r="IA1661" s="6"/>
      <c r="IB1661" s="6"/>
      <c r="IC1661" s="6"/>
      <c r="ID1661" s="6"/>
      <c r="IE1661" s="6"/>
      <c r="IF1661" s="6"/>
      <c r="IG1661" s="6"/>
      <c r="IH1661" s="6"/>
      <c r="II1661" s="6"/>
      <c r="IJ1661" s="6"/>
      <c r="IK1661" s="6"/>
      <c r="IL1661" s="6"/>
      <c r="IM1661" s="6"/>
      <c r="IN1661" s="6"/>
      <c r="IO1661" s="6"/>
      <c r="IP1661" s="6"/>
      <c r="IQ1661" s="6"/>
      <c r="IR1661" s="6"/>
      <c r="IS1661" s="6"/>
      <c r="IT1661" s="6"/>
      <c r="IU1661" s="6"/>
      <c r="IV1661" s="6"/>
      <c r="IW1661" s="6"/>
      <c r="IX1661" s="6"/>
      <c r="IY1661" s="6"/>
      <c r="IZ1661" s="6"/>
    </row>
    <row r="1662" spans="1:260" s="5" customFormat="1" x14ac:dyDescent="0.35">
      <c r="A1662" s="32">
        <v>1658</v>
      </c>
      <c r="B1662" s="33">
        <f>ESTUDIANTES!B1662</f>
        <v>0</v>
      </c>
      <c r="C1662" s="33">
        <f>ESTUDIANTES!C1662</f>
        <v>0</v>
      </c>
      <c r="D1662" s="99">
        <f>ESTUDIANTES!D1662</f>
        <v>0</v>
      </c>
      <c r="E1662" s="99"/>
      <c r="F1662" s="99"/>
      <c r="G1662" s="99"/>
      <c r="H1662" s="34">
        <f>ESTUDIANTES!E1662</f>
        <v>0</v>
      </c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  <c r="GG1662" s="6"/>
      <c r="GH1662" s="6"/>
      <c r="GI1662" s="6"/>
      <c r="GJ1662" s="6"/>
      <c r="GK1662" s="6"/>
      <c r="GL1662" s="6"/>
      <c r="GM1662" s="6"/>
      <c r="GN1662" s="6"/>
      <c r="GO1662" s="6"/>
      <c r="GP1662" s="6"/>
      <c r="GQ1662" s="6"/>
      <c r="GR1662" s="6"/>
      <c r="GS1662" s="6"/>
      <c r="GT1662" s="6"/>
      <c r="GU1662" s="6"/>
      <c r="GV1662" s="6"/>
      <c r="GW1662" s="6"/>
      <c r="GX1662" s="6"/>
      <c r="GY1662" s="6"/>
      <c r="GZ1662" s="6"/>
      <c r="HA1662" s="6"/>
      <c r="HB1662" s="6"/>
      <c r="HC1662" s="6"/>
      <c r="HD1662" s="6"/>
      <c r="HE1662" s="6"/>
      <c r="HF1662" s="6"/>
      <c r="HG1662" s="6"/>
      <c r="HH1662" s="6"/>
      <c r="HI1662" s="6"/>
      <c r="HJ1662" s="6"/>
      <c r="HK1662" s="6"/>
      <c r="HL1662" s="6"/>
      <c r="HM1662" s="6"/>
      <c r="HN1662" s="6"/>
      <c r="HO1662" s="6"/>
      <c r="HP1662" s="6"/>
      <c r="HQ1662" s="6"/>
      <c r="HR1662" s="6"/>
      <c r="HS1662" s="6"/>
      <c r="HT1662" s="6"/>
      <c r="HU1662" s="6"/>
      <c r="HV1662" s="6"/>
      <c r="HW1662" s="6"/>
      <c r="HX1662" s="6"/>
      <c r="HY1662" s="6"/>
      <c r="HZ1662" s="6"/>
      <c r="IA1662" s="6"/>
      <c r="IB1662" s="6"/>
      <c r="IC1662" s="6"/>
      <c r="ID1662" s="6"/>
      <c r="IE1662" s="6"/>
      <c r="IF1662" s="6"/>
      <c r="IG1662" s="6"/>
      <c r="IH1662" s="6"/>
      <c r="II1662" s="6"/>
      <c r="IJ1662" s="6"/>
      <c r="IK1662" s="6"/>
      <c r="IL1662" s="6"/>
      <c r="IM1662" s="6"/>
      <c r="IN1662" s="6"/>
      <c r="IO1662" s="6"/>
      <c r="IP1662" s="6"/>
      <c r="IQ1662" s="6"/>
      <c r="IR1662" s="6"/>
      <c r="IS1662" s="6"/>
      <c r="IT1662" s="6"/>
      <c r="IU1662" s="6"/>
      <c r="IV1662" s="6"/>
      <c r="IW1662" s="6"/>
      <c r="IX1662" s="6"/>
      <c r="IY1662" s="6"/>
      <c r="IZ1662" s="6"/>
    </row>
    <row r="1663" spans="1:260" s="5" customFormat="1" x14ac:dyDescent="0.35">
      <c r="A1663" s="32">
        <v>1659</v>
      </c>
      <c r="B1663" s="33">
        <f>ESTUDIANTES!B1663</f>
        <v>0</v>
      </c>
      <c r="C1663" s="33">
        <f>ESTUDIANTES!C1663</f>
        <v>0</v>
      </c>
      <c r="D1663" s="99">
        <f>ESTUDIANTES!D1663</f>
        <v>0</v>
      </c>
      <c r="E1663" s="99"/>
      <c r="F1663" s="99"/>
      <c r="G1663" s="99"/>
      <c r="H1663" s="34">
        <f>ESTUDIANTES!E1663</f>
        <v>0</v>
      </c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  <c r="EY1663" s="6"/>
      <c r="EZ1663" s="6"/>
      <c r="FA1663" s="6"/>
      <c r="FB1663" s="6"/>
      <c r="FC1663" s="6"/>
      <c r="FD1663" s="6"/>
      <c r="FE1663" s="6"/>
      <c r="FF1663" s="6"/>
      <c r="FG1663" s="6"/>
      <c r="FH1663" s="6"/>
      <c r="FI1663" s="6"/>
      <c r="FJ1663" s="6"/>
      <c r="FK1663" s="6"/>
      <c r="FL1663" s="6"/>
      <c r="FM1663" s="6"/>
      <c r="FN1663" s="6"/>
      <c r="FO1663" s="6"/>
      <c r="FP1663" s="6"/>
      <c r="FQ1663" s="6"/>
      <c r="FR1663" s="6"/>
      <c r="FS1663" s="6"/>
      <c r="FT1663" s="6"/>
      <c r="FU1663" s="6"/>
      <c r="FV1663" s="6"/>
      <c r="FW1663" s="6"/>
      <c r="FX1663" s="6"/>
      <c r="FY1663" s="6"/>
      <c r="FZ1663" s="6"/>
      <c r="GA1663" s="6"/>
      <c r="GB1663" s="6"/>
      <c r="GC1663" s="6"/>
      <c r="GD1663" s="6"/>
      <c r="GE1663" s="6"/>
      <c r="GF1663" s="6"/>
      <c r="GG1663" s="6"/>
      <c r="GH1663" s="6"/>
      <c r="GI1663" s="6"/>
      <c r="GJ1663" s="6"/>
      <c r="GK1663" s="6"/>
      <c r="GL1663" s="6"/>
      <c r="GM1663" s="6"/>
      <c r="GN1663" s="6"/>
      <c r="GO1663" s="6"/>
      <c r="GP1663" s="6"/>
      <c r="GQ1663" s="6"/>
      <c r="GR1663" s="6"/>
      <c r="GS1663" s="6"/>
      <c r="GT1663" s="6"/>
      <c r="GU1663" s="6"/>
      <c r="GV1663" s="6"/>
      <c r="GW1663" s="6"/>
      <c r="GX1663" s="6"/>
      <c r="GY1663" s="6"/>
      <c r="GZ1663" s="6"/>
      <c r="HA1663" s="6"/>
      <c r="HB1663" s="6"/>
      <c r="HC1663" s="6"/>
      <c r="HD1663" s="6"/>
      <c r="HE1663" s="6"/>
      <c r="HF1663" s="6"/>
      <c r="HG1663" s="6"/>
      <c r="HH1663" s="6"/>
      <c r="HI1663" s="6"/>
      <c r="HJ1663" s="6"/>
      <c r="HK1663" s="6"/>
      <c r="HL1663" s="6"/>
      <c r="HM1663" s="6"/>
      <c r="HN1663" s="6"/>
      <c r="HO1663" s="6"/>
      <c r="HP1663" s="6"/>
      <c r="HQ1663" s="6"/>
      <c r="HR1663" s="6"/>
      <c r="HS1663" s="6"/>
      <c r="HT1663" s="6"/>
      <c r="HU1663" s="6"/>
      <c r="HV1663" s="6"/>
      <c r="HW1663" s="6"/>
      <c r="HX1663" s="6"/>
      <c r="HY1663" s="6"/>
      <c r="HZ1663" s="6"/>
      <c r="IA1663" s="6"/>
      <c r="IB1663" s="6"/>
      <c r="IC1663" s="6"/>
      <c r="ID1663" s="6"/>
      <c r="IE1663" s="6"/>
      <c r="IF1663" s="6"/>
      <c r="IG1663" s="6"/>
      <c r="IH1663" s="6"/>
      <c r="II1663" s="6"/>
      <c r="IJ1663" s="6"/>
      <c r="IK1663" s="6"/>
      <c r="IL1663" s="6"/>
      <c r="IM1663" s="6"/>
      <c r="IN1663" s="6"/>
      <c r="IO1663" s="6"/>
      <c r="IP1663" s="6"/>
      <c r="IQ1663" s="6"/>
      <c r="IR1663" s="6"/>
      <c r="IS1663" s="6"/>
      <c r="IT1663" s="6"/>
      <c r="IU1663" s="6"/>
      <c r="IV1663" s="6"/>
      <c r="IW1663" s="6"/>
      <c r="IX1663" s="6"/>
      <c r="IY1663" s="6"/>
      <c r="IZ1663" s="6"/>
    </row>
    <row r="1664" spans="1:260" s="5" customFormat="1" x14ac:dyDescent="0.35">
      <c r="A1664" s="32">
        <v>1660</v>
      </c>
      <c r="B1664" s="33">
        <f>ESTUDIANTES!B1664</f>
        <v>0</v>
      </c>
      <c r="C1664" s="33">
        <f>ESTUDIANTES!C1664</f>
        <v>0</v>
      </c>
      <c r="D1664" s="99">
        <f>ESTUDIANTES!D1664</f>
        <v>0</v>
      </c>
      <c r="E1664" s="99"/>
      <c r="F1664" s="99"/>
      <c r="G1664" s="99"/>
      <c r="H1664" s="34">
        <f>ESTUDIANTES!E1664</f>
        <v>0</v>
      </c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  <c r="GG1664" s="6"/>
      <c r="GH1664" s="6"/>
      <c r="GI1664" s="6"/>
      <c r="GJ1664" s="6"/>
      <c r="GK1664" s="6"/>
      <c r="GL1664" s="6"/>
      <c r="GM1664" s="6"/>
      <c r="GN1664" s="6"/>
      <c r="GO1664" s="6"/>
      <c r="GP1664" s="6"/>
      <c r="GQ1664" s="6"/>
      <c r="GR1664" s="6"/>
      <c r="GS1664" s="6"/>
      <c r="GT1664" s="6"/>
      <c r="GU1664" s="6"/>
      <c r="GV1664" s="6"/>
      <c r="GW1664" s="6"/>
      <c r="GX1664" s="6"/>
      <c r="GY1664" s="6"/>
      <c r="GZ1664" s="6"/>
      <c r="HA1664" s="6"/>
      <c r="HB1664" s="6"/>
      <c r="HC1664" s="6"/>
      <c r="HD1664" s="6"/>
      <c r="HE1664" s="6"/>
      <c r="HF1664" s="6"/>
      <c r="HG1664" s="6"/>
      <c r="HH1664" s="6"/>
      <c r="HI1664" s="6"/>
      <c r="HJ1664" s="6"/>
      <c r="HK1664" s="6"/>
      <c r="HL1664" s="6"/>
      <c r="HM1664" s="6"/>
      <c r="HN1664" s="6"/>
      <c r="HO1664" s="6"/>
      <c r="HP1664" s="6"/>
      <c r="HQ1664" s="6"/>
      <c r="HR1664" s="6"/>
      <c r="HS1664" s="6"/>
      <c r="HT1664" s="6"/>
      <c r="HU1664" s="6"/>
      <c r="HV1664" s="6"/>
      <c r="HW1664" s="6"/>
      <c r="HX1664" s="6"/>
      <c r="HY1664" s="6"/>
      <c r="HZ1664" s="6"/>
      <c r="IA1664" s="6"/>
      <c r="IB1664" s="6"/>
      <c r="IC1664" s="6"/>
      <c r="ID1664" s="6"/>
      <c r="IE1664" s="6"/>
      <c r="IF1664" s="6"/>
      <c r="IG1664" s="6"/>
      <c r="IH1664" s="6"/>
      <c r="II1664" s="6"/>
      <c r="IJ1664" s="6"/>
      <c r="IK1664" s="6"/>
      <c r="IL1664" s="6"/>
      <c r="IM1664" s="6"/>
      <c r="IN1664" s="6"/>
      <c r="IO1664" s="6"/>
      <c r="IP1664" s="6"/>
      <c r="IQ1664" s="6"/>
      <c r="IR1664" s="6"/>
      <c r="IS1664" s="6"/>
      <c r="IT1664" s="6"/>
      <c r="IU1664" s="6"/>
      <c r="IV1664" s="6"/>
      <c r="IW1664" s="6"/>
      <c r="IX1664" s="6"/>
      <c r="IY1664" s="6"/>
      <c r="IZ1664" s="6"/>
    </row>
    <row r="1665" spans="1:260" s="5" customFormat="1" x14ac:dyDescent="0.35">
      <c r="A1665" s="32">
        <v>1661</v>
      </c>
      <c r="B1665" s="33">
        <f>ESTUDIANTES!B1665</f>
        <v>0</v>
      </c>
      <c r="C1665" s="33">
        <f>ESTUDIANTES!C1665</f>
        <v>0</v>
      </c>
      <c r="D1665" s="99">
        <f>ESTUDIANTES!D1665</f>
        <v>0</v>
      </c>
      <c r="E1665" s="99"/>
      <c r="F1665" s="99"/>
      <c r="G1665" s="99"/>
      <c r="H1665" s="34">
        <f>ESTUDIANTES!E1665</f>
        <v>0</v>
      </c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  <c r="GG1665" s="6"/>
      <c r="GH1665" s="6"/>
      <c r="GI1665" s="6"/>
      <c r="GJ1665" s="6"/>
      <c r="GK1665" s="6"/>
      <c r="GL1665" s="6"/>
      <c r="GM1665" s="6"/>
      <c r="GN1665" s="6"/>
      <c r="GO1665" s="6"/>
      <c r="GP1665" s="6"/>
      <c r="GQ1665" s="6"/>
      <c r="GR1665" s="6"/>
      <c r="GS1665" s="6"/>
      <c r="GT1665" s="6"/>
      <c r="GU1665" s="6"/>
      <c r="GV1665" s="6"/>
      <c r="GW1665" s="6"/>
      <c r="GX1665" s="6"/>
      <c r="GY1665" s="6"/>
      <c r="GZ1665" s="6"/>
      <c r="HA1665" s="6"/>
      <c r="HB1665" s="6"/>
      <c r="HC1665" s="6"/>
      <c r="HD1665" s="6"/>
      <c r="HE1665" s="6"/>
      <c r="HF1665" s="6"/>
      <c r="HG1665" s="6"/>
      <c r="HH1665" s="6"/>
      <c r="HI1665" s="6"/>
      <c r="HJ1665" s="6"/>
      <c r="HK1665" s="6"/>
      <c r="HL1665" s="6"/>
      <c r="HM1665" s="6"/>
      <c r="HN1665" s="6"/>
      <c r="HO1665" s="6"/>
      <c r="HP1665" s="6"/>
      <c r="HQ1665" s="6"/>
      <c r="HR1665" s="6"/>
      <c r="HS1665" s="6"/>
      <c r="HT1665" s="6"/>
      <c r="HU1665" s="6"/>
      <c r="HV1665" s="6"/>
      <c r="HW1665" s="6"/>
      <c r="HX1665" s="6"/>
      <c r="HY1665" s="6"/>
      <c r="HZ1665" s="6"/>
      <c r="IA1665" s="6"/>
      <c r="IB1665" s="6"/>
      <c r="IC1665" s="6"/>
      <c r="ID1665" s="6"/>
      <c r="IE1665" s="6"/>
      <c r="IF1665" s="6"/>
      <c r="IG1665" s="6"/>
      <c r="IH1665" s="6"/>
      <c r="II1665" s="6"/>
      <c r="IJ1665" s="6"/>
      <c r="IK1665" s="6"/>
      <c r="IL1665" s="6"/>
      <c r="IM1665" s="6"/>
      <c r="IN1665" s="6"/>
      <c r="IO1665" s="6"/>
      <c r="IP1665" s="6"/>
      <c r="IQ1665" s="6"/>
      <c r="IR1665" s="6"/>
      <c r="IS1665" s="6"/>
      <c r="IT1665" s="6"/>
      <c r="IU1665" s="6"/>
      <c r="IV1665" s="6"/>
      <c r="IW1665" s="6"/>
      <c r="IX1665" s="6"/>
      <c r="IY1665" s="6"/>
      <c r="IZ1665" s="6"/>
    </row>
    <row r="1666" spans="1:260" s="5" customFormat="1" x14ac:dyDescent="0.35">
      <c r="A1666" s="32">
        <v>1662</v>
      </c>
      <c r="B1666" s="33">
        <f>ESTUDIANTES!B1666</f>
        <v>0</v>
      </c>
      <c r="C1666" s="33">
        <f>ESTUDIANTES!C1666</f>
        <v>0</v>
      </c>
      <c r="D1666" s="99">
        <f>ESTUDIANTES!D1666</f>
        <v>0</v>
      </c>
      <c r="E1666" s="99"/>
      <c r="F1666" s="99"/>
      <c r="G1666" s="99"/>
      <c r="H1666" s="34">
        <f>ESTUDIANTES!E1666</f>
        <v>0</v>
      </c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  <c r="GG1666" s="6"/>
      <c r="GH1666" s="6"/>
      <c r="GI1666" s="6"/>
      <c r="GJ1666" s="6"/>
      <c r="GK1666" s="6"/>
      <c r="GL1666" s="6"/>
      <c r="GM1666" s="6"/>
      <c r="GN1666" s="6"/>
      <c r="GO1666" s="6"/>
      <c r="GP1666" s="6"/>
      <c r="GQ1666" s="6"/>
      <c r="GR1666" s="6"/>
      <c r="GS1666" s="6"/>
      <c r="GT1666" s="6"/>
      <c r="GU1666" s="6"/>
      <c r="GV1666" s="6"/>
      <c r="GW1666" s="6"/>
      <c r="GX1666" s="6"/>
      <c r="GY1666" s="6"/>
      <c r="GZ1666" s="6"/>
      <c r="HA1666" s="6"/>
      <c r="HB1666" s="6"/>
      <c r="HC1666" s="6"/>
      <c r="HD1666" s="6"/>
      <c r="HE1666" s="6"/>
      <c r="HF1666" s="6"/>
      <c r="HG1666" s="6"/>
      <c r="HH1666" s="6"/>
      <c r="HI1666" s="6"/>
      <c r="HJ1666" s="6"/>
      <c r="HK1666" s="6"/>
      <c r="HL1666" s="6"/>
      <c r="HM1666" s="6"/>
      <c r="HN1666" s="6"/>
      <c r="HO1666" s="6"/>
      <c r="HP1666" s="6"/>
      <c r="HQ1666" s="6"/>
      <c r="HR1666" s="6"/>
      <c r="HS1666" s="6"/>
      <c r="HT1666" s="6"/>
      <c r="HU1666" s="6"/>
      <c r="HV1666" s="6"/>
      <c r="HW1666" s="6"/>
      <c r="HX1666" s="6"/>
      <c r="HY1666" s="6"/>
      <c r="HZ1666" s="6"/>
      <c r="IA1666" s="6"/>
      <c r="IB1666" s="6"/>
      <c r="IC1666" s="6"/>
      <c r="ID1666" s="6"/>
      <c r="IE1666" s="6"/>
      <c r="IF1666" s="6"/>
      <c r="IG1666" s="6"/>
      <c r="IH1666" s="6"/>
      <c r="II1666" s="6"/>
      <c r="IJ1666" s="6"/>
      <c r="IK1666" s="6"/>
      <c r="IL1666" s="6"/>
      <c r="IM1666" s="6"/>
      <c r="IN1666" s="6"/>
      <c r="IO1666" s="6"/>
      <c r="IP1666" s="6"/>
      <c r="IQ1666" s="6"/>
      <c r="IR1666" s="6"/>
      <c r="IS1666" s="6"/>
      <c r="IT1666" s="6"/>
      <c r="IU1666" s="6"/>
      <c r="IV1666" s="6"/>
      <c r="IW1666" s="6"/>
      <c r="IX1666" s="6"/>
      <c r="IY1666" s="6"/>
      <c r="IZ1666" s="6"/>
    </row>
    <row r="1667" spans="1:260" s="5" customFormat="1" x14ac:dyDescent="0.35">
      <c r="A1667" s="32">
        <v>1663</v>
      </c>
      <c r="B1667" s="33">
        <f>ESTUDIANTES!B1667</f>
        <v>0</v>
      </c>
      <c r="C1667" s="33">
        <f>ESTUDIANTES!C1667</f>
        <v>0</v>
      </c>
      <c r="D1667" s="99">
        <f>ESTUDIANTES!D1667</f>
        <v>0</v>
      </c>
      <c r="E1667" s="99"/>
      <c r="F1667" s="99"/>
      <c r="G1667" s="99"/>
      <c r="H1667" s="34">
        <f>ESTUDIANTES!E1667</f>
        <v>0</v>
      </c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  <c r="GG1667" s="6"/>
      <c r="GH1667" s="6"/>
      <c r="GI1667" s="6"/>
      <c r="GJ1667" s="6"/>
      <c r="GK1667" s="6"/>
      <c r="GL1667" s="6"/>
      <c r="GM1667" s="6"/>
      <c r="GN1667" s="6"/>
      <c r="GO1667" s="6"/>
      <c r="GP1667" s="6"/>
      <c r="GQ1667" s="6"/>
      <c r="GR1667" s="6"/>
      <c r="GS1667" s="6"/>
      <c r="GT1667" s="6"/>
      <c r="GU1667" s="6"/>
      <c r="GV1667" s="6"/>
      <c r="GW1667" s="6"/>
      <c r="GX1667" s="6"/>
      <c r="GY1667" s="6"/>
      <c r="GZ1667" s="6"/>
      <c r="HA1667" s="6"/>
      <c r="HB1667" s="6"/>
      <c r="HC1667" s="6"/>
      <c r="HD1667" s="6"/>
      <c r="HE1667" s="6"/>
      <c r="HF1667" s="6"/>
      <c r="HG1667" s="6"/>
      <c r="HH1667" s="6"/>
      <c r="HI1667" s="6"/>
      <c r="HJ1667" s="6"/>
      <c r="HK1667" s="6"/>
      <c r="HL1667" s="6"/>
      <c r="HM1667" s="6"/>
      <c r="HN1667" s="6"/>
      <c r="HO1667" s="6"/>
      <c r="HP1667" s="6"/>
      <c r="HQ1667" s="6"/>
      <c r="HR1667" s="6"/>
      <c r="HS1667" s="6"/>
      <c r="HT1667" s="6"/>
      <c r="HU1667" s="6"/>
      <c r="HV1667" s="6"/>
      <c r="HW1667" s="6"/>
      <c r="HX1667" s="6"/>
      <c r="HY1667" s="6"/>
      <c r="HZ1667" s="6"/>
      <c r="IA1667" s="6"/>
      <c r="IB1667" s="6"/>
      <c r="IC1667" s="6"/>
      <c r="ID1667" s="6"/>
      <c r="IE1667" s="6"/>
      <c r="IF1667" s="6"/>
      <c r="IG1667" s="6"/>
      <c r="IH1667" s="6"/>
      <c r="II1667" s="6"/>
      <c r="IJ1667" s="6"/>
      <c r="IK1667" s="6"/>
      <c r="IL1667" s="6"/>
      <c r="IM1667" s="6"/>
      <c r="IN1667" s="6"/>
      <c r="IO1667" s="6"/>
      <c r="IP1667" s="6"/>
      <c r="IQ1667" s="6"/>
      <c r="IR1667" s="6"/>
      <c r="IS1667" s="6"/>
      <c r="IT1667" s="6"/>
      <c r="IU1667" s="6"/>
      <c r="IV1667" s="6"/>
      <c r="IW1667" s="6"/>
      <c r="IX1667" s="6"/>
      <c r="IY1667" s="6"/>
      <c r="IZ1667" s="6"/>
    </row>
    <row r="1668" spans="1:260" s="5" customFormat="1" x14ac:dyDescent="0.35">
      <c r="A1668" s="32">
        <v>1664</v>
      </c>
      <c r="B1668" s="33">
        <f>ESTUDIANTES!B1668</f>
        <v>0</v>
      </c>
      <c r="C1668" s="33">
        <f>ESTUDIANTES!C1668</f>
        <v>0</v>
      </c>
      <c r="D1668" s="99">
        <f>ESTUDIANTES!D1668</f>
        <v>0</v>
      </c>
      <c r="E1668" s="99"/>
      <c r="F1668" s="99"/>
      <c r="G1668" s="99"/>
      <c r="H1668" s="34">
        <f>ESTUDIANTES!E1668</f>
        <v>0</v>
      </c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  <c r="GG1668" s="6"/>
      <c r="GH1668" s="6"/>
      <c r="GI1668" s="6"/>
      <c r="GJ1668" s="6"/>
      <c r="GK1668" s="6"/>
      <c r="GL1668" s="6"/>
      <c r="GM1668" s="6"/>
      <c r="GN1668" s="6"/>
      <c r="GO1668" s="6"/>
      <c r="GP1668" s="6"/>
      <c r="GQ1668" s="6"/>
      <c r="GR1668" s="6"/>
      <c r="GS1668" s="6"/>
      <c r="GT1668" s="6"/>
      <c r="GU1668" s="6"/>
      <c r="GV1668" s="6"/>
      <c r="GW1668" s="6"/>
      <c r="GX1668" s="6"/>
      <c r="GY1668" s="6"/>
      <c r="GZ1668" s="6"/>
      <c r="HA1668" s="6"/>
      <c r="HB1668" s="6"/>
      <c r="HC1668" s="6"/>
      <c r="HD1668" s="6"/>
      <c r="HE1668" s="6"/>
      <c r="HF1668" s="6"/>
      <c r="HG1668" s="6"/>
      <c r="HH1668" s="6"/>
      <c r="HI1668" s="6"/>
      <c r="HJ1668" s="6"/>
      <c r="HK1668" s="6"/>
      <c r="HL1668" s="6"/>
      <c r="HM1668" s="6"/>
      <c r="HN1668" s="6"/>
      <c r="HO1668" s="6"/>
      <c r="HP1668" s="6"/>
      <c r="HQ1668" s="6"/>
      <c r="HR1668" s="6"/>
      <c r="HS1668" s="6"/>
      <c r="HT1668" s="6"/>
      <c r="HU1668" s="6"/>
      <c r="HV1668" s="6"/>
      <c r="HW1668" s="6"/>
      <c r="HX1668" s="6"/>
      <c r="HY1668" s="6"/>
      <c r="HZ1668" s="6"/>
      <c r="IA1668" s="6"/>
      <c r="IB1668" s="6"/>
      <c r="IC1668" s="6"/>
      <c r="ID1668" s="6"/>
      <c r="IE1668" s="6"/>
      <c r="IF1668" s="6"/>
      <c r="IG1668" s="6"/>
      <c r="IH1668" s="6"/>
      <c r="II1668" s="6"/>
      <c r="IJ1668" s="6"/>
      <c r="IK1668" s="6"/>
      <c r="IL1668" s="6"/>
      <c r="IM1668" s="6"/>
      <c r="IN1668" s="6"/>
      <c r="IO1668" s="6"/>
      <c r="IP1668" s="6"/>
      <c r="IQ1668" s="6"/>
      <c r="IR1668" s="6"/>
      <c r="IS1668" s="6"/>
      <c r="IT1668" s="6"/>
      <c r="IU1668" s="6"/>
      <c r="IV1668" s="6"/>
      <c r="IW1668" s="6"/>
      <c r="IX1668" s="6"/>
      <c r="IY1668" s="6"/>
      <c r="IZ1668" s="6"/>
    </row>
    <row r="1669" spans="1:260" s="5" customFormat="1" x14ac:dyDescent="0.35">
      <c r="A1669" s="32">
        <v>1665</v>
      </c>
      <c r="B1669" s="33">
        <f>ESTUDIANTES!B1669</f>
        <v>0</v>
      </c>
      <c r="C1669" s="33">
        <f>ESTUDIANTES!C1669</f>
        <v>0</v>
      </c>
      <c r="D1669" s="99">
        <f>ESTUDIANTES!D1669</f>
        <v>0</v>
      </c>
      <c r="E1669" s="99"/>
      <c r="F1669" s="99"/>
      <c r="G1669" s="99"/>
      <c r="H1669" s="34">
        <f>ESTUDIANTES!E1669</f>
        <v>0</v>
      </c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  <c r="GG1669" s="6"/>
      <c r="GH1669" s="6"/>
      <c r="GI1669" s="6"/>
      <c r="GJ1669" s="6"/>
      <c r="GK1669" s="6"/>
      <c r="GL1669" s="6"/>
      <c r="GM1669" s="6"/>
      <c r="GN1669" s="6"/>
      <c r="GO1669" s="6"/>
      <c r="GP1669" s="6"/>
      <c r="GQ1669" s="6"/>
      <c r="GR1669" s="6"/>
      <c r="GS1669" s="6"/>
      <c r="GT1669" s="6"/>
      <c r="GU1669" s="6"/>
      <c r="GV1669" s="6"/>
      <c r="GW1669" s="6"/>
      <c r="GX1669" s="6"/>
      <c r="GY1669" s="6"/>
      <c r="GZ1669" s="6"/>
      <c r="HA1669" s="6"/>
      <c r="HB1669" s="6"/>
      <c r="HC1669" s="6"/>
      <c r="HD1669" s="6"/>
      <c r="HE1669" s="6"/>
      <c r="HF1669" s="6"/>
      <c r="HG1669" s="6"/>
      <c r="HH1669" s="6"/>
      <c r="HI1669" s="6"/>
      <c r="HJ1669" s="6"/>
      <c r="HK1669" s="6"/>
      <c r="HL1669" s="6"/>
      <c r="HM1669" s="6"/>
      <c r="HN1669" s="6"/>
      <c r="HO1669" s="6"/>
      <c r="HP1669" s="6"/>
      <c r="HQ1669" s="6"/>
      <c r="HR1669" s="6"/>
      <c r="HS1669" s="6"/>
      <c r="HT1669" s="6"/>
      <c r="HU1669" s="6"/>
      <c r="HV1669" s="6"/>
      <c r="HW1669" s="6"/>
      <c r="HX1669" s="6"/>
      <c r="HY1669" s="6"/>
      <c r="HZ1669" s="6"/>
      <c r="IA1669" s="6"/>
      <c r="IB1669" s="6"/>
      <c r="IC1669" s="6"/>
      <c r="ID1669" s="6"/>
      <c r="IE1669" s="6"/>
      <c r="IF1669" s="6"/>
      <c r="IG1669" s="6"/>
      <c r="IH1669" s="6"/>
      <c r="II1669" s="6"/>
      <c r="IJ1669" s="6"/>
      <c r="IK1669" s="6"/>
      <c r="IL1669" s="6"/>
      <c r="IM1669" s="6"/>
      <c r="IN1669" s="6"/>
      <c r="IO1669" s="6"/>
      <c r="IP1669" s="6"/>
      <c r="IQ1669" s="6"/>
      <c r="IR1669" s="6"/>
      <c r="IS1669" s="6"/>
      <c r="IT1669" s="6"/>
      <c r="IU1669" s="6"/>
      <c r="IV1669" s="6"/>
      <c r="IW1669" s="6"/>
      <c r="IX1669" s="6"/>
      <c r="IY1669" s="6"/>
      <c r="IZ1669" s="6"/>
    </row>
    <row r="1670" spans="1:260" s="5" customFormat="1" x14ac:dyDescent="0.35">
      <c r="A1670" s="32">
        <v>1666</v>
      </c>
      <c r="B1670" s="33">
        <f>ESTUDIANTES!B1670</f>
        <v>0</v>
      </c>
      <c r="C1670" s="33">
        <f>ESTUDIANTES!C1670</f>
        <v>0</v>
      </c>
      <c r="D1670" s="99">
        <f>ESTUDIANTES!D1670</f>
        <v>0</v>
      </c>
      <c r="E1670" s="99"/>
      <c r="F1670" s="99"/>
      <c r="G1670" s="99"/>
      <c r="H1670" s="34">
        <f>ESTUDIANTES!E1670</f>
        <v>0</v>
      </c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  <c r="GG1670" s="6"/>
      <c r="GH1670" s="6"/>
      <c r="GI1670" s="6"/>
      <c r="GJ1670" s="6"/>
      <c r="GK1670" s="6"/>
      <c r="GL1670" s="6"/>
      <c r="GM1670" s="6"/>
      <c r="GN1670" s="6"/>
      <c r="GO1670" s="6"/>
      <c r="GP1670" s="6"/>
      <c r="GQ1670" s="6"/>
      <c r="GR1670" s="6"/>
      <c r="GS1670" s="6"/>
      <c r="GT1670" s="6"/>
      <c r="GU1670" s="6"/>
      <c r="GV1670" s="6"/>
      <c r="GW1670" s="6"/>
      <c r="GX1670" s="6"/>
      <c r="GY1670" s="6"/>
      <c r="GZ1670" s="6"/>
      <c r="HA1670" s="6"/>
      <c r="HB1670" s="6"/>
      <c r="HC1670" s="6"/>
      <c r="HD1670" s="6"/>
      <c r="HE1670" s="6"/>
      <c r="HF1670" s="6"/>
      <c r="HG1670" s="6"/>
      <c r="HH1670" s="6"/>
      <c r="HI1670" s="6"/>
      <c r="HJ1670" s="6"/>
      <c r="HK1670" s="6"/>
      <c r="HL1670" s="6"/>
      <c r="HM1670" s="6"/>
      <c r="HN1670" s="6"/>
      <c r="HO1670" s="6"/>
      <c r="HP1670" s="6"/>
      <c r="HQ1670" s="6"/>
      <c r="HR1670" s="6"/>
      <c r="HS1670" s="6"/>
      <c r="HT1670" s="6"/>
      <c r="HU1670" s="6"/>
      <c r="HV1670" s="6"/>
      <c r="HW1670" s="6"/>
      <c r="HX1670" s="6"/>
      <c r="HY1670" s="6"/>
      <c r="HZ1670" s="6"/>
      <c r="IA1670" s="6"/>
      <c r="IB1670" s="6"/>
      <c r="IC1670" s="6"/>
      <c r="ID1670" s="6"/>
      <c r="IE1670" s="6"/>
      <c r="IF1670" s="6"/>
      <c r="IG1670" s="6"/>
      <c r="IH1670" s="6"/>
      <c r="II1670" s="6"/>
      <c r="IJ1670" s="6"/>
      <c r="IK1670" s="6"/>
      <c r="IL1670" s="6"/>
      <c r="IM1670" s="6"/>
      <c r="IN1670" s="6"/>
      <c r="IO1670" s="6"/>
      <c r="IP1670" s="6"/>
      <c r="IQ1670" s="6"/>
      <c r="IR1670" s="6"/>
      <c r="IS1670" s="6"/>
      <c r="IT1670" s="6"/>
      <c r="IU1670" s="6"/>
      <c r="IV1670" s="6"/>
      <c r="IW1670" s="6"/>
      <c r="IX1670" s="6"/>
      <c r="IY1670" s="6"/>
      <c r="IZ1670" s="6"/>
    </row>
    <row r="1671" spans="1:260" s="5" customFormat="1" x14ac:dyDescent="0.35">
      <c r="A1671" s="32">
        <v>1667</v>
      </c>
      <c r="B1671" s="33">
        <f>ESTUDIANTES!B1671</f>
        <v>0</v>
      </c>
      <c r="C1671" s="33">
        <f>ESTUDIANTES!C1671</f>
        <v>0</v>
      </c>
      <c r="D1671" s="99">
        <f>ESTUDIANTES!D1671</f>
        <v>0</v>
      </c>
      <c r="E1671" s="99"/>
      <c r="F1671" s="99"/>
      <c r="G1671" s="99"/>
      <c r="H1671" s="34">
        <f>ESTUDIANTES!E1671</f>
        <v>0</v>
      </c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  <c r="GG1671" s="6"/>
      <c r="GH1671" s="6"/>
      <c r="GI1671" s="6"/>
      <c r="GJ1671" s="6"/>
      <c r="GK1671" s="6"/>
      <c r="GL1671" s="6"/>
      <c r="GM1671" s="6"/>
      <c r="GN1671" s="6"/>
      <c r="GO1671" s="6"/>
      <c r="GP1671" s="6"/>
      <c r="GQ1671" s="6"/>
      <c r="GR1671" s="6"/>
      <c r="GS1671" s="6"/>
      <c r="GT1671" s="6"/>
      <c r="GU1671" s="6"/>
      <c r="GV1671" s="6"/>
      <c r="GW1671" s="6"/>
      <c r="GX1671" s="6"/>
      <c r="GY1671" s="6"/>
      <c r="GZ1671" s="6"/>
      <c r="HA1671" s="6"/>
      <c r="HB1671" s="6"/>
      <c r="HC1671" s="6"/>
      <c r="HD1671" s="6"/>
      <c r="HE1671" s="6"/>
      <c r="HF1671" s="6"/>
      <c r="HG1671" s="6"/>
      <c r="HH1671" s="6"/>
      <c r="HI1671" s="6"/>
      <c r="HJ1671" s="6"/>
      <c r="HK1671" s="6"/>
      <c r="HL1671" s="6"/>
      <c r="HM1671" s="6"/>
      <c r="HN1671" s="6"/>
      <c r="HO1671" s="6"/>
      <c r="HP1671" s="6"/>
      <c r="HQ1671" s="6"/>
      <c r="HR1671" s="6"/>
      <c r="HS1671" s="6"/>
      <c r="HT1671" s="6"/>
      <c r="HU1671" s="6"/>
      <c r="HV1671" s="6"/>
      <c r="HW1671" s="6"/>
      <c r="HX1671" s="6"/>
      <c r="HY1671" s="6"/>
      <c r="HZ1671" s="6"/>
      <c r="IA1671" s="6"/>
      <c r="IB1671" s="6"/>
      <c r="IC1671" s="6"/>
      <c r="ID1671" s="6"/>
      <c r="IE1671" s="6"/>
      <c r="IF1671" s="6"/>
      <c r="IG1671" s="6"/>
      <c r="IH1671" s="6"/>
      <c r="II1671" s="6"/>
      <c r="IJ1671" s="6"/>
      <c r="IK1671" s="6"/>
      <c r="IL1671" s="6"/>
      <c r="IM1671" s="6"/>
      <c r="IN1671" s="6"/>
      <c r="IO1671" s="6"/>
      <c r="IP1671" s="6"/>
      <c r="IQ1671" s="6"/>
      <c r="IR1671" s="6"/>
      <c r="IS1671" s="6"/>
      <c r="IT1671" s="6"/>
      <c r="IU1671" s="6"/>
      <c r="IV1671" s="6"/>
      <c r="IW1671" s="6"/>
      <c r="IX1671" s="6"/>
      <c r="IY1671" s="6"/>
      <c r="IZ1671" s="6"/>
    </row>
    <row r="1672" spans="1:260" s="5" customFormat="1" x14ac:dyDescent="0.35">
      <c r="A1672" s="32">
        <v>1668</v>
      </c>
      <c r="B1672" s="33">
        <f>ESTUDIANTES!B1672</f>
        <v>0</v>
      </c>
      <c r="C1672" s="33">
        <f>ESTUDIANTES!C1672</f>
        <v>0</v>
      </c>
      <c r="D1672" s="99">
        <f>ESTUDIANTES!D1672</f>
        <v>0</v>
      </c>
      <c r="E1672" s="99"/>
      <c r="F1672" s="99"/>
      <c r="G1672" s="99"/>
      <c r="H1672" s="34">
        <f>ESTUDIANTES!E1672</f>
        <v>0</v>
      </c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  <c r="EY1672" s="6"/>
      <c r="EZ1672" s="6"/>
      <c r="FA1672" s="6"/>
      <c r="FB1672" s="6"/>
      <c r="FC1672" s="6"/>
      <c r="FD1672" s="6"/>
      <c r="FE1672" s="6"/>
      <c r="FF1672" s="6"/>
      <c r="FG1672" s="6"/>
      <c r="FH1672" s="6"/>
      <c r="FI1672" s="6"/>
      <c r="FJ1672" s="6"/>
      <c r="FK1672" s="6"/>
      <c r="FL1672" s="6"/>
      <c r="FM1672" s="6"/>
      <c r="FN1672" s="6"/>
      <c r="FO1672" s="6"/>
      <c r="FP1672" s="6"/>
      <c r="FQ1672" s="6"/>
      <c r="FR1672" s="6"/>
      <c r="FS1672" s="6"/>
      <c r="FT1672" s="6"/>
      <c r="FU1672" s="6"/>
      <c r="FV1672" s="6"/>
      <c r="FW1672" s="6"/>
      <c r="FX1672" s="6"/>
      <c r="FY1672" s="6"/>
      <c r="FZ1672" s="6"/>
      <c r="GA1672" s="6"/>
      <c r="GB1672" s="6"/>
      <c r="GC1672" s="6"/>
      <c r="GD1672" s="6"/>
      <c r="GE1672" s="6"/>
      <c r="GF1672" s="6"/>
      <c r="GG1672" s="6"/>
      <c r="GH1672" s="6"/>
      <c r="GI1672" s="6"/>
      <c r="GJ1672" s="6"/>
      <c r="GK1672" s="6"/>
      <c r="GL1672" s="6"/>
      <c r="GM1672" s="6"/>
      <c r="GN1672" s="6"/>
      <c r="GO1672" s="6"/>
      <c r="GP1672" s="6"/>
      <c r="GQ1672" s="6"/>
      <c r="GR1672" s="6"/>
      <c r="GS1672" s="6"/>
      <c r="GT1672" s="6"/>
      <c r="GU1672" s="6"/>
      <c r="GV1672" s="6"/>
      <c r="GW1672" s="6"/>
      <c r="GX1672" s="6"/>
      <c r="GY1672" s="6"/>
      <c r="GZ1672" s="6"/>
      <c r="HA1672" s="6"/>
      <c r="HB1672" s="6"/>
      <c r="HC1672" s="6"/>
      <c r="HD1672" s="6"/>
      <c r="HE1672" s="6"/>
      <c r="HF1672" s="6"/>
      <c r="HG1672" s="6"/>
      <c r="HH1672" s="6"/>
      <c r="HI1672" s="6"/>
      <c r="HJ1672" s="6"/>
      <c r="HK1672" s="6"/>
      <c r="HL1672" s="6"/>
      <c r="HM1672" s="6"/>
      <c r="HN1672" s="6"/>
      <c r="HO1672" s="6"/>
      <c r="HP1672" s="6"/>
      <c r="HQ1672" s="6"/>
      <c r="HR1672" s="6"/>
      <c r="HS1672" s="6"/>
      <c r="HT1672" s="6"/>
      <c r="HU1672" s="6"/>
      <c r="HV1672" s="6"/>
      <c r="HW1672" s="6"/>
      <c r="HX1672" s="6"/>
      <c r="HY1672" s="6"/>
      <c r="HZ1672" s="6"/>
      <c r="IA1672" s="6"/>
      <c r="IB1672" s="6"/>
      <c r="IC1672" s="6"/>
      <c r="ID1672" s="6"/>
      <c r="IE1672" s="6"/>
      <c r="IF1672" s="6"/>
      <c r="IG1672" s="6"/>
      <c r="IH1672" s="6"/>
      <c r="II1672" s="6"/>
      <c r="IJ1672" s="6"/>
      <c r="IK1672" s="6"/>
      <c r="IL1672" s="6"/>
      <c r="IM1672" s="6"/>
      <c r="IN1672" s="6"/>
      <c r="IO1672" s="6"/>
      <c r="IP1672" s="6"/>
      <c r="IQ1672" s="6"/>
      <c r="IR1672" s="6"/>
      <c r="IS1672" s="6"/>
      <c r="IT1672" s="6"/>
      <c r="IU1672" s="6"/>
      <c r="IV1672" s="6"/>
      <c r="IW1672" s="6"/>
      <c r="IX1672" s="6"/>
      <c r="IY1672" s="6"/>
      <c r="IZ1672" s="6"/>
    </row>
    <row r="1673" spans="1:260" s="5" customFormat="1" x14ac:dyDescent="0.35">
      <c r="A1673" s="32">
        <v>1669</v>
      </c>
      <c r="B1673" s="33">
        <f>ESTUDIANTES!B1673</f>
        <v>0</v>
      </c>
      <c r="C1673" s="33">
        <f>ESTUDIANTES!C1673</f>
        <v>0</v>
      </c>
      <c r="D1673" s="99">
        <f>ESTUDIANTES!D1673</f>
        <v>0</v>
      </c>
      <c r="E1673" s="99"/>
      <c r="F1673" s="99"/>
      <c r="G1673" s="99"/>
      <c r="H1673" s="34">
        <f>ESTUDIANTES!E1673</f>
        <v>0</v>
      </c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  <c r="EY1673" s="6"/>
      <c r="EZ1673" s="6"/>
      <c r="FA1673" s="6"/>
      <c r="FB1673" s="6"/>
      <c r="FC1673" s="6"/>
      <c r="FD1673" s="6"/>
      <c r="FE1673" s="6"/>
      <c r="FF1673" s="6"/>
      <c r="FG1673" s="6"/>
      <c r="FH1673" s="6"/>
      <c r="FI1673" s="6"/>
      <c r="FJ1673" s="6"/>
      <c r="FK1673" s="6"/>
      <c r="FL1673" s="6"/>
      <c r="FM1673" s="6"/>
      <c r="FN1673" s="6"/>
      <c r="FO1673" s="6"/>
      <c r="FP1673" s="6"/>
      <c r="FQ1673" s="6"/>
      <c r="FR1673" s="6"/>
      <c r="FS1673" s="6"/>
      <c r="FT1673" s="6"/>
      <c r="FU1673" s="6"/>
      <c r="FV1673" s="6"/>
      <c r="FW1673" s="6"/>
      <c r="FX1673" s="6"/>
      <c r="FY1673" s="6"/>
      <c r="FZ1673" s="6"/>
      <c r="GA1673" s="6"/>
      <c r="GB1673" s="6"/>
      <c r="GC1673" s="6"/>
      <c r="GD1673" s="6"/>
      <c r="GE1673" s="6"/>
      <c r="GF1673" s="6"/>
      <c r="GG1673" s="6"/>
      <c r="GH1673" s="6"/>
      <c r="GI1673" s="6"/>
      <c r="GJ1673" s="6"/>
      <c r="GK1673" s="6"/>
      <c r="GL1673" s="6"/>
      <c r="GM1673" s="6"/>
      <c r="GN1673" s="6"/>
      <c r="GO1673" s="6"/>
      <c r="GP1673" s="6"/>
      <c r="GQ1673" s="6"/>
      <c r="GR1673" s="6"/>
      <c r="GS1673" s="6"/>
      <c r="GT1673" s="6"/>
      <c r="GU1673" s="6"/>
      <c r="GV1673" s="6"/>
      <c r="GW1673" s="6"/>
      <c r="GX1673" s="6"/>
      <c r="GY1673" s="6"/>
      <c r="GZ1673" s="6"/>
      <c r="HA1673" s="6"/>
      <c r="HB1673" s="6"/>
      <c r="HC1673" s="6"/>
      <c r="HD1673" s="6"/>
      <c r="HE1673" s="6"/>
      <c r="HF1673" s="6"/>
      <c r="HG1673" s="6"/>
      <c r="HH1673" s="6"/>
      <c r="HI1673" s="6"/>
      <c r="HJ1673" s="6"/>
      <c r="HK1673" s="6"/>
      <c r="HL1673" s="6"/>
      <c r="HM1673" s="6"/>
      <c r="HN1673" s="6"/>
      <c r="HO1673" s="6"/>
      <c r="HP1673" s="6"/>
      <c r="HQ1673" s="6"/>
      <c r="HR1673" s="6"/>
      <c r="HS1673" s="6"/>
      <c r="HT1673" s="6"/>
      <c r="HU1673" s="6"/>
      <c r="HV1673" s="6"/>
      <c r="HW1673" s="6"/>
      <c r="HX1673" s="6"/>
      <c r="HY1673" s="6"/>
      <c r="HZ1673" s="6"/>
      <c r="IA1673" s="6"/>
      <c r="IB1673" s="6"/>
      <c r="IC1673" s="6"/>
      <c r="ID1673" s="6"/>
      <c r="IE1673" s="6"/>
      <c r="IF1673" s="6"/>
      <c r="IG1673" s="6"/>
      <c r="IH1673" s="6"/>
      <c r="II1673" s="6"/>
      <c r="IJ1673" s="6"/>
      <c r="IK1673" s="6"/>
      <c r="IL1673" s="6"/>
      <c r="IM1673" s="6"/>
      <c r="IN1673" s="6"/>
      <c r="IO1673" s="6"/>
      <c r="IP1673" s="6"/>
      <c r="IQ1673" s="6"/>
      <c r="IR1673" s="6"/>
      <c r="IS1673" s="6"/>
      <c r="IT1673" s="6"/>
      <c r="IU1673" s="6"/>
      <c r="IV1673" s="6"/>
      <c r="IW1673" s="6"/>
      <c r="IX1673" s="6"/>
      <c r="IY1673" s="6"/>
      <c r="IZ1673" s="6"/>
    </row>
    <row r="1674" spans="1:260" s="5" customFormat="1" x14ac:dyDescent="0.35">
      <c r="A1674" s="32">
        <v>1670</v>
      </c>
      <c r="B1674" s="33">
        <f>ESTUDIANTES!B1674</f>
        <v>0</v>
      </c>
      <c r="C1674" s="33">
        <f>ESTUDIANTES!C1674</f>
        <v>0</v>
      </c>
      <c r="D1674" s="99">
        <f>ESTUDIANTES!D1674</f>
        <v>0</v>
      </c>
      <c r="E1674" s="99"/>
      <c r="F1674" s="99"/>
      <c r="G1674" s="99"/>
      <c r="H1674" s="34">
        <f>ESTUDIANTES!E1674</f>
        <v>0</v>
      </c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  <c r="GG1674" s="6"/>
      <c r="GH1674" s="6"/>
      <c r="GI1674" s="6"/>
      <c r="GJ1674" s="6"/>
      <c r="GK1674" s="6"/>
      <c r="GL1674" s="6"/>
      <c r="GM1674" s="6"/>
      <c r="GN1674" s="6"/>
      <c r="GO1674" s="6"/>
      <c r="GP1674" s="6"/>
      <c r="GQ1674" s="6"/>
      <c r="GR1674" s="6"/>
      <c r="GS1674" s="6"/>
      <c r="GT1674" s="6"/>
      <c r="GU1674" s="6"/>
      <c r="GV1674" s="6"/>
      <c r="GW1674" s="6"/>
      <c r="GX1674" s="6"/>
      <c r="GY1674" s="6"/>
      <c r="GZ1674" s="6"/>
      <c r="HA1674" s="6"/>
      <c r="HB1674" s="6"/>
      <c r="HC1674" s="6"/>
      <c r="HD1674" s="6"/>
      <c r="HE1674" s="6"/>
      <c r="HF1674" s="6"/>
      <c r="HG1674" s="6"/>
      <c r="HH1674" s="6"/>
      <c r="HI1674" s="6"/>
      <c r="HJ1674" s="6"/>
      <c r="HK1674" s="6"/>
      <c r="HL1674" s="6"/>
      <c r="HM1674" s="6"/>
      <c r="HN1674" s="6"/>
      <c r="HO1674" s="6"/>
      <c r="HP1674" s="6"/>
      <c r="HQ1674" s="6"/>
      <c r="HR1674" s="6"/>
      <c r="HS1674" s="6"/>
      <c r="HT1674" s="6"/>
      <c r="HU1674" s="6"/>
      <c r="HV1674" s="6"/>
      <c r="HW1674" s="6"/>
      <c r="HX1674" s="6"/>
      <c r="HY1674" s="6"/>
      <c r="HZ1674" s="6"/>
      <c r="IA1674" s="6"/>
      <c r="IB1674" s="6"/>
      <c r="IC1674" s="6"/>
      <c r="ID1674" s="6"/>
      <c r="IE1674" s="6"/>
      <c r="IF1674" s="6"/>
      <c r="IG1674" s="6"/>
      <c r="IH1674" s="6"/>
      <c r="II1674" s="6"/>
      <c r="IJ1674" s="6"/>
      <c r="IK1674" s="6"/>
      <c r="IL1674" s="6"/>
      <c r="IM1674" s="6"/>
      <c r="IN1674" s="6"/>
      <c r="IO1674" s="6"/>
      <c r="IP1674" s="6"/>
      <c r="IQ1674" s="6"/>
      <c r="IR1674" s="6"/>
      <c r="IS1674" s="6"/>
      <c r="IT1674" s="6"/>
      <c r="IU1674" s="6"/>
      <c r="IV1674" s="6"/>
      <c r="IW1674" s="6"/>
      <c r="IX1674" s="6"/>
      <c r="IY1674" s="6"/>
      <c r="IZ1674" s="6"/>
    </row>
    <row r="1675" spans="1:260" s="5" customFormat="1" x14ac:dyDescent="0.35">
      <c r="A1675" s="32">
        <v>1671</v>
      </c>
      <c r="B1675" s="33">
        <f>ESTUDIANTES!B1675</f>
        <v>0</v>
      </c>
      <c r="C1675" s="33">
        <f>ESTUDIANTES!C1675</f>
        <v>0</v>
      </c>
      <c r="D1675" s="99">
        <f>ESTUDIANTES!D1675</f>
        <v>0</v>
      </c>
      <c r="E1675" s="99"/>
      <c r="F1675" s="99"/>
      <c r="G1675" s="99"/>
      <c r="H1675" s="34">
        <f>ESTUDIANTES!E1675</f>
        <v>0</v>
      </c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  <c r="EY1675" s="6"/>
      <c r="EZ1675" s="6"/>
      <c r="FA1675" s="6"/>
      <c r="FB1675" s="6"/>
      <c r="FC1675" s="6"/>
      <c r="FD1675" s="6"/>
      <c r="FE1675" s="6"/>
      <c r="FF1675" s="6"/>
      <c r="FG1675" s="6"/>
      <c r="FH1675" s="6"/>
      <c r="FI1675" s="6"/>
      <c r="FJ1675" s="6"/>
      <c r="FK1675" s="6"/>
      <c r="FL1675" s="6"/>
      <c r="FM1675" s="6"/>
      <c r="FN1675" s="6"/>
      <c r="FO1675" s="6"/>
      <c r="FP1675" s="6"/>
      <c r="FQ1675" s="6"/>
      <c r="FR1675" s="6"/>
      <c r="FS1675" s="6"/>
      <c r="FT1675" s="6"/>
      <c r="FU1675" s="6"/>
      <c r="FV1675" s="6"/>
      <c r="FW1675" s="6"/>
      <c r="FX1675" s="6"/>
      <c r="FY1675" s="6"/>
      <c r="FZ1675" s="6"/>
      <c r="GA1675" s="6"/>
      <c r="GB1675" s="6"/>
      <c r="GC1675" s="6"/>
      <c r="GD1675" s="6"/>
      <c r="GE1675" s="6"/>
      <c r="GF1675" s="6"/>
      <c r="GG1675" s="6"/>
      <c r="GH1675" s="6"/>
      <c r="GI1675" s="6"/>
      <c r="GJ1675" s="6"/>
      <c r="GK1675" s="6"/>
      <c r="GL1675" s="6"/>
      <c r="GM1675" s="6"/>
      <c r="GN1675" s="6"/>
      <c r="GO1675" s="6"/>
      <c r="GP1675" s="6"/>
      <c r="GQ1675" s="6"/>
      <c r="GR1675" s="6"/>
      <c r="GS1675" s="6"/>
      <c r="GT1675" s="6"/>
      <c r="GU1675" s="6"/>
      <c r="GV1675" s="6"/>
      <c r="GW1675" s="6"/>
      <c r="GX1675" s="6"/>
      <c r="GY1675" s="6"/>
      <c r="GZ1675" s="6"/>
      <c r="HA1675" s="6"/>
      <c r="HB1675" s="6"/>
      <c r="HC1675" s="6"/>
      <c r="HD1675" s="6"/>
      <c r="HE1675" s="6"/>
      <c r="HF1675" s="6"/>
      <c r="HG1675" s="6"/>
      <c r="HH1675" s="6"/>
      <c r="HI1675" s="6"/>
      <c r="HJ1675" s="6"/>
      <c r="HK1675" s="6"/>
      <c r="HL1675" s="6"/>
      <c r="HM1675" s="6"/>
      <c r="HN1675" s="6"/>
      <c r="HO1675" s="6"/>
      <c r="HP1675" s="6"/>
      <c r="HQ1675" s="6"/>
      <c r="HR1675" s="6"/>
      <c r="HS1675" s="6"/>
      <c r="HT1675" s="6"/>
      <c r="HU1675" s="6"/>
      <c r="HV1675" s="6"/>
      <c r="HW1675" s="6"/>
      <c r="HX1675" s="6"/>
      <c r="HY1675" s="6"/>
      <c r="HZ1675" s="6"/>
      <c r="IA1675" s="6"/>
      <c r="IB1675" s="6"/>
      <c r="IC1675" s="6"/>
      <c r="ID1675" s="6"/>
      <c r="IE1675" s="6"/>
      <c r="IF1675" s="6"/>
      <c r="IG1675" s="6"/>
      <c r="IH1675" s="6"/>
      <c r="II1675" s="6"/>
      <c r="IJ1675" s="6"/>
      <c r="IK1675" s="6"/>
      <c r="IL1675" s="6"/>
      <c r="IM1675" s="6"/>
      <c r="IN1675" s="6"/>
      <c r="IO1675" s="6"/>
      <c r="IP1675" s="6"/>
      <c r="IQ1675" s="6"/>
      <c r="IR1675" s="6"/>
      <c r="IS1675" s="6"/>
      <c r="IT1675" s="6"/>
      <c r="IU1675" s="6"/>
      <c r="IV1675" s="6"/>
      <c r="IW1675" s="6"/>
      <c r="IX1675" s="6"/>
      <c r="IY1675" s="6"/>
      <c r="IZ1675" s="6"/>
    </row>
    <row r="1676" spans="1:260" s="5" customFormat="1" x14ac:dyDescent="0.35">
      <c r="A1676" s="32">
        <v>1672</v>
      </c>
      <c r="B1676" s="33">
        <f>ESTUDIANTES!B1676</f>
        <v>0</v>
      </c>
      <c r="C1676" s="33">
        <f>ESTUDIANTES!C1676</f>
        <v>0</v>
      </c>
      <c r="D1676" s="99">
        <f>ESTUDIANTES!D1676</f>
        <v>0</v>
      </c>
      <c r="E1676" s="99"/>
      <c r="F1676" s="99"/>
      <c r="G1676" s="99"/>
      <c r="H1676" s="34">
        <f>ESTUDIANTES!E1676</f>
        <v>0</v>
      </c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  <c r="GG1676" s="6"/>
      <c r="GH1676" s="6"/>
      <c r="GI1676" s="6"/>
      <c r="GJ1676" s="6"/>
      <c r="GK1676" s="6"/>
      <c r="GL1676" s="6"/>
      <c r="GM1676" s="6"/>
      <c r="GN1676" s="6"/>
      <c r="GO1676" s="6"/>
      <c r="GP1676" s="6"/>
      <c r="GQ1676" s="6"/>
      <c r="GR1676" s="6"/>
      <c r="GS1676" s="6"/>
      <c r="GT1676" s="6"/>
      <c r="GU1676" s="6"/>
      <c r="GV1676" s="6"/>
      <c r="GW1676" s="6"/>
      <c r="GX1676" s="6"/>
      <c r="GY1676" s="6"/>
      <c r="GZ1676" s="6"/>
      <c r="HA1676" s="6"/>
      <c r="HB1676" s="6"/>
      <c r="HC1676" s="6"/>
      <c r="HD1676" s="6"/>
      <c r="HE1676" s="6"/>
      <c r="HF1676" s="6"/>
      <c r="HG1676" s="6"/>
      <c r="HH1676" s="6"/>
      <c r="HI1676" s="6"/>
      <c r="HJ1676" s="6"/>
      <c r="HK1676" s="6"/>
      <c r="HL1676" s="6"/>
      <c r="HM1676" s="6"/>
      <c r="HN1676" s="6"/>
      <c r="HO1676" s="6"/>
      <c r="HP1676" s="6"/>
      <c r="HQ1676" s="6"/>
      <c r="HR1676" s="6"/>
      <c r="HS1676" s="6"/>
      <c r="HT1676" s="6"/>
      <c r="HU1676" s="6"/>
      <c r="HV1676" s="6"/>
      <c r="HW1676" s="6"/>
      <c r="HX1676" s="6"/>
      <c r="HY1676" s="6"/>
      <c r="HZ1676" s="6"/>
      <c r="IA1676" s="6"/>
      <c r="IB1676" s="6"/>
      <c r="IC1676" s="6"/>
      <c r="ID1676" s="6"/>
      <c r="IE1676" s="6"/>
      <c r="IF1676" s="6"/>
      <c r="IG1676" s="6"/>
      <c r="IH1676" s="6"/>
      <c r="II1676" s="6"/>
      <c r="IJ1676" s="6"/>
      <c r="IK1676" s="6"/>
      <c r="IL1676" s="6"/>
      <c r="IM1676" s="6"/>
      <c r="IN1676" s="6"/>
      <c r="IO1676" s="6"/>
      <c r="IP1676" s="6"/>
      <c r="IQ1676" s="6"/>
      <c r="IR1676" s="6"/>
      <c r="IS1676" s="6"/>
      <c r="IT1676" s="6"/>
      <c r="IU1676" s="6"/>
      <c r="IV1676" s="6"/>
      <c r="IW1676" s="6"/>
      <c r="IX1676" s="6"/>
      <c r="IY1676" s="6"/>
      <c r="IZ1676" s="6"/>
    </row>
    <row r="1677" spans="1:260" s="5" customFormat="1" x14ac:dyDescent="0.35">
      <c r="A1677" s="32">
        <v>1673</v>
      </c>
      <c r="B1677" s="33">
        <f>ESTUDIANTES!B1677</f>
        <v>0</v>
      </c>
      <c r="C1677" s="33">
        <f>ESTUDIANTES!C1677</f>
        <v>0</v>
      </c>
      <c r="D1677" s="99">
        <f>ESTUDIANTES!D1677</f>
        <v>0</v>
      </c>
      <c r="E1677" s="99"/>
      <c r="F1677" s="99"/>
      <c r="G1677" s="99"/>
      <c r="H1677" s="34">
        <f>ESTUDIANTES!E1677</f>
        <v>0</v>
      </c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  <c r="GG1677" s="6"/>
      <c r="GH1677" s="6"/>
      <c r="GI1677" s="6"/>
      <c r="GJ1677" s="6"/>
      <c r="GK1677" s="6"/>
      <c r="GL1677" s="6"/>
      <c r="GM1677" s="6"/>
      <c r="GN1677" s="6"/>
      <c r="GO1677" s="6"/>
      <c r="GP1677" s="6"/>
      <c r="GQ1677" s="6"/>
      <c r="GR1677" s="6"/>
      <c r="GS1677" s="6"/>
      <c r="GT1677" s="6"/>
      <c r="GU1677" s="6"/>
      <c r="GV1677" s="6"/>
      <c r="GW1677" s="6"/>
      <c r="GX1677" s="6"/>
      <c r="GY1677" s="6"/>
      <c r="GZ1677" s="6"/>
      <c r="HA1677" s="6"/>
      <c r="HB1677" s="6"/>
      <c r="HC1677" s="6"/>
      <c r="HD1677" s="6"/>
      <c r="HE1677" s="6"/>
      <c r="HF1677" s="6"/>
      <c r="HG1677" s="6"/>
      <c r="HH1677" s="6"/>
      <c r="HI1677" s="6"/>
      <c r="HJ1677" s="6"/>
      <c r="HK1677" s="6"/>
      <c r="HL1677" s="6"/>
      <c r="HM1677" s="6"/>
      <c r="HN1677" s="6"/>
      <c r="HO1677" s="6"/>
      <c r="HP1677" s="6"/>
      <c r="HQ1677" s="6"/>
      <c r="HR1677" s="6"/>
      <c r="HS1677" s="6"/>
      <c r="HT1677" s="6"/>
      <c r="HU1677" s="6"/>
      <c r="HV1677" s="6"/>
      <c r="HW1677" s="6"/>
      <c r="HX1677" s="6"/>
      <c r="HY1677" s="6"/>
      <c r="HZ1677" s="6"/>
      <c r="IA1677" s="6"/>
      <c r="IB1677" s="6"/>
      <c r="IC1677" s="6"/>
      <c r="ID1677" s="6"/>
      <c r="IE1677" s="6"/>
      <c r="IF1677" s="6"/>
      <c r="IG1677" s="6"/>
      <c r="IH1677" s="6"/>
      <c r="II1677" s="6"/>
      <c r="IJ1677" s="6"/>
      <c r="IK1677" s="6"/>
      <c r="IL1677" s="6"/>
      <c r="IM1677" s="6"/>
      <c r="IN1677" s="6"/>
      <c r="IO1677" s="6"/>
      <c r="IP1677" s="6"/>
      <c r="IQ1677" s="6"/>
      <c r="IR1677" s="6"/>
      <c r="IS1677" s="6"/>
      <c r="IT1677" s="6"/>
      <c r="IU1677" s="6"/>
      <c r="IV1677" s="6"/>
      <c r="IW1677" s="6"/>
      <c r="IX1677" s="6"/>
      <c r="IY1677" s="6"/>
      <c r="IZ1677" s="6"/>
    </row>
    <row r="1678" spans="1:260" s="5" customFormat="1" x14ac:dyDescent="0.35">
      <c r="A1678" s="32">
        <v>1674</v>
      </c>
      <c r="B1678" s="33">
        <f>ESTUDIANTES!B1678</f>
        <v>0</v>
      </c>
      <c r="C1678" s="33">
        <f>ESTUDIANTES!C1678</f>
        <v>0</v>
      </c>
      <c r="D1678" s="99">
        <f>ESTUDIANTES!D1678</f>
        <v>0</v>
      </c>
      <c r="E1678" s="99"/>
      <c r="F1678" s="99"/>
      <c r="G1678" s="99"/>
      <c r="H1678" s="34">
        <f>ESTUDIANTES!E1678</f>
        <v>0</v>
      </c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  <c r="GG1678" s="6"/>
      <c r="GH1678" s="6"/>
      <c r="GI1678" s="6"/>
      <c r="GJ1678" s="6"/>
      <c r="GK1678" s="6"/>
      <c r="GL1678" s="6"/>
      <c r="GM1678" s="6"/>
      <c r="GN1678" s="6"/>
      <c r="GO1678" s="6"/>
      <c r="GP1678" s="6"/>
      <c r="GQ1678" s="6"/>
      <c r="GR1678" s="6"/>
      <c r="GS1678" s="6"/>
      <c r="GT1678" s="6"/>
      <c r="GU1678" s="6"/>
      <c r="GV1678" s="6"/>
      <c r="GW1678" s="6"/>
      <c r="GX1678" s="6"/>
      <c r="GY1678" s="6"/>
      <c r="GZ1678" s="6"/>
      <c r="HA1678" s="6"/>
      <c r="HB1678" s="6"/>
      <c r="HC1678" s="6"/>
      <c r="HD1678" s="6"/>
      <c r="HE1678" s="6"/>
      <c r="HF1678" s="6"/>
      <c r="HG1678" s="6"/>
      <c r="HH1678" s="6"/>
      <c r="HI1678" s="6"/>
      <c r="HJ1678" s="6"/>
      <c r="HK1678" s="6"/>
      <c r="HL1678" s="6"/>
      <c r="HM1678" s="6"/>
      <c r="HN1678" s="6"/>
      <c r="HO1678" s="6"/>
      <c r="HP1678" s="6"/>
      <c r="HQ1678" s="6"/>
      <c r="HR1678" s="6"/>
      <c r="HS1678" s="6"/>
      <c r="HT1678" s="6"/>
      <c r="HU1678" s="6"/>
      <c r="HV1678" s="6"/>
      <c r="HW1678" s="6"/>
      <c r="HX1678" s="6"/>
      <c r="HY1678" s="6"/>
      <c r="HZ1678" s="6"/>
      <c r="IA1678" s="6"/>
      <c r="IB1678" s="6"/>
      <c r="IC1678" s="6"/>
      <c r="ID1678" s="6"/>
      <c r="IE1678" s="6"/>
      <c r="IF1678" s="6"/>
      <c r="IG1678" s="6"/>
      <c r="IH1678" s="6"/>
      <c r="II1678" s="6"/>
      <c r="IJ1678" s="6"/>
      <c r="IK1678" s="6"/>
      <c r="IL1678" s="6"/>
      <c r="IM1678" s="6"/>
      <c r="IN1678" s="6"/>
      <c r="IO1678" s="6"/>
      <c r="IP1678" s="6"/>
      <c r="IQ1678" s="6"/>
      <c r="IR1678" s="6"/>
      <c r="IS1678" s="6"/>
      <c r="IT1678" s="6"/>
      <c r="IU1678" s="6"/>
      <c r="IV1678" s="6"/>
      <c r="IW1678" s="6"/>
      <c r="IX1678" s="6"/>
      <c r="IY1678" s="6"/>
      <c r="IZ1678" s="6"/>
    </row>
    <row r="1679" spans="1:260" s="5" customFormat="1" x14ac:dyDescent="0.35">
      <c r="A1679" s="32">
        <v>1675</v>
      </c>
      <c r="B1679" s="33">
        <f>ESTUDIANTES!B1679</f>
        <v>0</v>
      </c>
      <c r="C1679" s="33">
        <f>ESTUDIANTES!C1679</f>
        <v>0</v>
      </c>
      <c r="D1679" s="99">
        <f>ESTUDIANTES!D1679</f>
        <v>0</v>
      </c>
      <c r="E1679" s="99"/>
      <c r="F1679" s="99"/>
      <c r="G1679" s="99"/>
      <c r="H1679" s="34">
        <f>ESTUDIANTES!E1679</f>
        <v>0</v>
      </c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  <c r="GG1679" s="6"/>
      <c r="GH1679" s="6"/>
      <c r="GI1679" s="6"/>
      <c r="GJ1679" s="6"/>
      <c r="GK1679" s="6"/>
      <c r="GL1679" s="6"/>
      <c r="GM1679" s="6"/>
      <c r="GN1679" s="6"/>
      <c r="GO1679" s="6"/>
      <c r="GP1679" s="6"/>
      <c r="GQ1679" s="6"/>
      <c r="GR1679" s="6"/>
      <c r="GS1679" s="6"/>
      <c r="GT1679" s="6"/>
      <c r="GU1679" s="6"/>
      <c r="GV1679" s="6"/>
      <c r="GW1679" s="6"/>
      <c r="GX1679" s="6"/>
      <c r="GY1679" s="6"/>
      <c r="GZ1679" s="6"/>
      <c r="HA1679" s="6"/>
      <c r="HB1679" s="6"/>
      <c r="HC1679" s="6"/>
      <c r="HD1679" s="6"/>
      <c r="HE1679" s="6"/>
      <c r="HF1679" s="6"/>
      <c r="HG1679" s="6"/>
      <c r="HH1679" s="6"/>
      <c r="HI1679" s="6"/>
      <c r="HJ1679" s="6"/>
      <c r="HK1679" s="6"/>
      <c r="HL1679" s="6"/>
      <c r="HM1679" s="6"/>
      <c r="HN1679" s="6"/>
      <c r="HO1679" s="6"/>
      <c r="HP1679" s="6"/>
      <c r="HQ1679" s="6"/>
      <c r="HR1679" s="6"/>
      <c r="HS1679" s="6"/>
      <c r="HT1679" s="6"/>
      <c r="HU1679" s="6"/>
      <c r="HV1679" s="6"/>
      <c r="HW1679" s="6"/>
      <c r="HX1679" s="6"/>
      <c r="HY1679" s="6"/>
      <c r="HZ1679" s="6"/>
      <c r="IA1679" s="6"/>
      <c r="IB1679" s="6"/>
      <c r="IC1679" s="6"/>
      <c r="ID1679" s="6"/>
      <c r="IE1679" s="6"/>
      <c r="IF1679" s="6"/>
      <c r="IG1679" s="6"/>
      <c r="IH1679" s="6"/>
      <c r="II1679" s="6"/>
      <c r="IJ1679" s="6"/>
      <c r="IK1679" s="6"/>
      <c r="IL1679" s="6"/>
      <c r="IM1679" s="6"/>
      <c r="IN1679" s="6"/>
      <c r="IO1679" s="6"/>
      <c r="IP1679" s="6"/>
      <c r="IQ1679" s="6"/>
      <c r="IR1679" s="6"/>
      <c r="IS1679" s="6"/>
      <c r="IT1679" s="6"/>
      <c r="IU1679" s="6"/>
      <c r="IV1679" s="6"/>
      <c r="IW1679" s="6"/>
      <c r="IX1679" s="6"/>
      <c r="IY1679" s="6"/>
      <c r="IZ1679" s="6"/>
    </row>
    <row r="1680" spans="1:260" s="5" customFormat="1" x14ac:dyDescent="0.35">
      <c r="A1680" s="32">
        <v>1676</v>
      </c>
      <c r="B1680" s="33">
        <f>ESTUDIANTES!B1680</f>
        <v>0</v>
      </c>
      <c r="C1680" s="33">
        <f>ESTUDIANTES!C1680</f>
        <v>0</v>
      </c>
      <c r="D1680" s="99">
        <f>ESTUDIANTES!D1680</f>
        <v>0</v>
      </c>
      <c r="E1680" s="99"/>
      <c r="F1680" s="99"/>
      <c r="G1680" s="99"/>
      <c r="H1680" s="34">
        <f>ESTUDIANTES!E1680</f>
        <v>0</v>
      </c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  <c r="GG1680" s="6"/>
      <c r="GH1680" s="6"/>
      <c r="GI1680" s="6"/>
      <c r="GJ1680" s="6"/>
      <c r="GK1680" s="6"/>
      <c r="GL1680" s="6"/>
      <c r="GM1680" s="6"/>
      <c r="GN1680" s="6"/>
      <c r="GO1680" s="6"/>
      <c r="GP1680" s="6"/>
      <c r="GQ1680" s="6"/>
      <c r="GR1680" s="6"/>
      <c r="GS1680" s="6"/>
      <c r="GT1680" s="6"/>
      <c r="GU1680" s="6"/>
      <c r="GV1680" s="6"/>
      <c r="GW1680" s="6"/>
      <c r="GX1680" s="6"/>
      <c r="GY1680" s="6"/>
      <c r="GZ1680" s="6"/>
      <c r="HA1680" s="6"/>
      <c r="HB1680" s="6"/>
      <c r="HC1680" s="6"/>
      <c r="HD1680" s="6"/>
      <c r="HE1680" s="6"/>
      <c r="HF1680" s="6"/>
      <c r="HG1680" s="6"/>
      <c r="HH1680" s="6"/>
      <c r="HI1680" s="6"/>
      <c r="HJ1680" s="6"/>
      <c r="HK1680" s="6"/>
      <c r="HL1680" s="6"/>
      <c r="HM1680" s="6"/>
      <c r="HN1680" s="6"/>
      <c r="HO1680" s="6"/>
      <c r="HP1680" s="6"/>
      <c r="HQ1680" s="6"/>
      <c r="HR1680" s="6"/>
      <c r="HS1680" s="6"/>
      <c r="HT1680" s="6"/>
      <c r="HU1680" s="6"/>
      <c r="HV1680" s="6"/>
      <c r="HW1680" s="6"/>
      <c r="HX1680" s="6"/>
      <c r="HY1680" s="6"/>
      <c r="HZ1680" s="6"/>
      <c r="IA1680" s="6"/>
      <c r="IB1680" s="6"/>
      <c r="IC1680" s="6"/>
      <c r="ID1680" s="6"/>
      <c r="IE1680" s="6"/>
      <c r="IF1680" s="6"/>
      <c r="IG1680" s="6"/>
      <c r="IH1680" s="6"/>
      <c r="II1680" s="6"/>
      <c r="IJ1680" s="6"/>
      <c r="IK1680" s="6"/>
      <c r="IL1680" s="6"/>
      <c r="IM1680" s="6"/>
      <c r="IN1680" s="6"/>
      <c r="IO1680" s="6"/>
      <c r="IP1680" s="6"/>
      <c r="IQ1680" s="6"/>
      <c r="IR1680" s="6"/>
      <c r="IS1680" s="6"/>
      <c r="IT1680" s="6"/>
      <c r="IU1680" s="6"/>
      <c r="IV1680" s="6"/>
      <c r="IW1680" s="6"/>
      <c r="IX1680" s="6"/>
      <c r="IY1680" s="6"/>
      <c r="IZ1680" s="6"/>
    </row>
    <row r="1681" spans="1:260" s="5" customFormat="1" x14ac:dyDescent="0.35">
      <c r="A1681" s="32">
        <v>1677</v>
      </c>
      <c r="B1681" s="33">
        <f>ESTUDIANTES!B1681</f>
        <v>0</v>
      </c>
      <c r="C1681" s="33">
        <f>ESTUDIANTES!C1681</f>
        <v>0</v>
      </c>
      <c r="D1681" s="99">
        <f>ESTUDIANTES!D1681</f>
        <v>0</v>
      </c>
      <c r="E1681" s="99"/>
      <c r="F1681" s="99"/>
      <c r="G1681" s="99"/>
      <c r="H1681" s="34">
        <f>ESTUDIANTES!E1681</f>
        <v>0</v>
      </c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  <c r="GG1681" s="6"/>
      <c r="GH1681" s="6"/>
      <c r="GI1681" s="6"/>
      <c r="GJ1681" s="6"/>
      <c r="GK1681" s="6"/>
      <c r="GL1681" s="6"/>
      <c r="GM1681" s="6"/>
      <c r="GN1681" s="6"/>
      <c r="GO1681" s="6"/>
      <c r="GP1681" s="6"/>
      <c r="GQ1681" s="6"/>
      <c r="GR1681" s="6"/>
      <c r="GS1681" s="6"/>
      <c r="GT1681" s="6"/>
      <c r="GU1681" s="6"/>
      <c r="GV1681" s="6"/>
      <c r="GW1681" s="6"/>
      <c r="GX1681" s="6"/>
      <c r="GY1681" s="6"/>
      <c r="GZ1681" s="6"/>
      <c r="HA1681" s="6"/>
      <c r="HB1681" s="6"/>
      <c r="HC1681" s="6"/>
      <c r="HD1681" s="6"/>
      <c r="HE1681" s="6"/>
      <c r="HF1681" s="6"/>
      <c r="HG1681" s="6"/>
      <c r="HH1681" s="6"/>
      <c r="HI1681" s="6"/>
      <c r="HJ1681" s="6"/>
      <c r="HK1681" s="6"/>
      <c r="HL1681" s="6"/>
      <c r="HM1681" s="6"/>
      <c r="HN1681" s="6"/>
      <c r="HO1681" s="6"/>
      <c r="HP1681" s="6"/>
      <c r="HQ1681" s="6"/>
      <c r="HR1681" s="6"/>
      <c r="HS1681" s="6"/>
      <c r="HT1681" s="6"/>
      <c r="HU1681" s="6"/>
      <c r="HV1681" s="6"/>
      <c r="HW1681" s="6"/>
      <c r="HX1681" s="6"/>
      <c r="HY1681" s="6"/>
      <c r="HZ1681" s="6"/>
      <c r="IA1681" s="6"/>
      <c r="IB1681" s="6"/>
      <c r="IC1681" s="6"/>
      <c r="ID1681" s="6"/>
      <c r="IE1681" s="6"/>
      <c r="IF1681" s="6"/>
      <c r="IG1681" s="6"/>
      <c r="IH1681" s="6"/>
      <c r="II1681" s="6"/>
      <c r="IJ1681" s="6"/>
      <c r="IK1681" s="6"/>
      <c r="IL1681" s="6"/>
      <c r="IM1681" s="6"/>
      <c r="IN1681" s="6"/>
      <c r="IO1681" s="6"/>
      <c r="IP1681" s="6"/>
      <c r="IQ1681" s="6"/>
      <c r="IR1681" s="6"/>
      <c r="IS1681" s="6"/>
      <c r="IT1681" s="6"/>
      <c r="IU1681" s="6"/>
      <c r="IV1681" s="6"/>
      <c r="IW1681" s="6"/>
      <c r="IX1681" s="6"/>
      <c r="IY1681" s="6"/>
      <c r="IZ1681" s="6"/>
    </row>
    <row r="1682" spans="1:260" s="5" customFormat="1" x14ac:dyDescent="0.35">
      <c r="A1682" s="32">
        <v>1678</v>
      </c>
      <c r="B1682" s="33">
        <f>ESTUDIANTES!B1682</f>
        <v>0</v>
      </c>
      <c r="C1682" s="33">
        <f>ESTUDIANTES!C1682</f>
        <v>0</v>
      </c>
      <c r="D1682" s="99">
        <f>ESTUDIANTES!D1682</f>
        <v>0</v>
      </c>
      <c r="E1682" s="99"/>
      <c r="F1682" s="99"/>
      <c r="G1682" s="99"/>
      <c r="H1682" s="34">
        <f>ESTUDIANTES!E1682</f>
        <v>0</v>
      </c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  <c r="GG1682" s="6"/>
      <c r="GH1682" s="6"/>
      <c r="GI1682" s="6"/>
      <c r="GJ1682" s="6"/>
      <c r="GK1682" s="6"/>
      <c r="GL1682" s="6"/>
      <c r="GM1682" s="6"/>
      <c r="GN1682" s="6"/>
      <c r="GO1682" s="6"/>
      <c r="GP1682" s="6"/>
      <c r="GQ1682" s="6"/>
      <c r="GR1682" s="6"/>
      <c r="GS1682" s="6"/>
      <c r="GT1682" s="6"/>
      <c r="GU1682" s="6"/>
      <c r="GV1682" s="6"/>
      <c r="GW1682" s="6"/>
      <c r="GX1682" s="6"/>
      <c r="GY1682" s="6"/>
      <c r="GZ1682" s="6"/>
      <c r="HA1682" s="6"/>
      <c r="HB1682" s="6"/>
      <c r="HC1682" s="6"/>
      <c r="HD1682" s="6"/>
      <c r="HE1682" s="6"/>
      <c r="HF1682" s="6"/>
      <c r="HG1682" s="6"/>
      <c r="HH1682" s="6"/>
      <c r="HI1682" s="6"/>
      <c r="HJ1682" s="6"/>
      <c r="HK1682" s="6"/>
      <c r="HL1682" s="6"/>
      <c r="HM1682" s="6"/>
      <c r="HN1682" s="6"/>
      <c r="HO1682" s="6"/>
      <c r="HP1682" s="6"/>
      <c r="HQ1682" s="6"/>
      <c r="HR1682" s="6"/>
      <c r="HS1682" s="6"/>
      <c r="HT1682" s="6"/>
      <c r="HU1682" s="6"/>
      <c r="HV1682" s="6"/>
      <c r="HW1682" s="6"/>
      <c r="HX1682" s="6"/>
      <c r="HY1682" s="6"/>
      <c r="HZ1682" s="6"/>
      <c r="IA1682" s="6"/>
      <c r="IB1682" s="6"/>
      <c r="IC1682" s="6"/>
      <c r="ID1682" s="6"/>
      <c r="IE1682" s="6"/>
      <c r="IF1682" s="6"/>
      <c r="IG1682" s="6"/>
      <c r="IH1682" s="6"/>
      <c r="II1682" s="6"/>
      <c r="IJ1682" s="6"/>
      <c r="IK1682" s="6"/>
      <c r="IL1682" s="6"/>
      <c r="IM1682" s="6"/>
      <c r="IN1682" s="6"/>
      <c r="IO1682" s="6"/>
      <c r="IP1682" s="6"/>
      <c r="IQ1682" s="6"/>
      <c r="IR1682" s="6"/>
      <c r="IS1682" s="6"/>
      <c r="IT1682" s="6"/>
      <c r="IU1682" s="6"/>
      <c r="IV1682" s="6"/>
      <c r="IW1682" s="6"/>
      <c r="IX1682" s="6"/>
      <c r="IY1682" s="6"/>
      <c r="IZ1682" s="6"/>
    </row>
    <row r="1683" spans="1:260" s="5" customFormat="1" x14ac:dyDescent="0.35">
      <c r="A1683" s="32">
        <v>1679</v>
      </c>
      <c r="B1683" s="33">
        <f>ESTUDIANTES!B1683</f>
        <v>0</v>
      </c>
      <c r="C1683" s="33">
        <f>ESTUDIANTES!C1683</f>
        <v>0</v>
      </c>
      <c r="D1683" s="99">
        <f>ESTUDIANTES!D1683</f>
        <v>0</v>
      </c>
      <c r="E1683" s="99"/>
      <c r="F1683" s="99"/>
      <c r="G1683" s="99"/>
      <c r="H1683" s="34">
        <f>ESTUDIANTES!E1683</f>
        <v>0</v>
      </c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  <c r="GG1683" s="6"/>
      <c r="GH1683" s="6"/>
      <c r="GI1683" s="6"/>
      <c r="GJ1683" s="6"/>
      <c r="GK1683" s="6"/>
      <c r="GL1683" s="6"/>
      <c r="GM1683" s="6"/>
      <c r="GN1683" s="6"/>
      <c r="GO1683" s="6"/>
      <c r="GP1683" s="6"/>
      <c r="GQ1683" s="6"/>
      <c r="GR1683" s="6"/>
      <c r="GS1683" s="6"/>
      <c r="GT1683" s="6"/>
      <c r="GU1683" s="6"/>
      <c r="GV1683" s="6"/>
      <c r="GW1683" s="6"/>
      <c r="GX1683" s="6"/>
      <c r="GY1683" s="6"/>
      <c r="GZ1683" s="6"/>
      <c r="HA1683" s="6"/>
      <c r="HB1683" s="6"/>
      <c r="HC1683" s="6"/>
      <c r="HD1683" s="6"/>
      <c r="HE1683" s="6"/>
      <c r="HF1683" s="6"/>
      <c r="HG1683" s="6"/>
      <c r="HH1683" s="6"/>
      <c r="HI1683" s="6"/>
      <c r="HJ1683" s="6"/>
      <c r="HK1683" s="6"/>
      <c r="HL1683" s="6"/>
      <c r="HM1683" s="6"/>
      <c r="HN1683" s="6"/>
      <c r="HO1683" s="6"/>
      <c r="HP1683" s="6"/>
      <c r="HQ1683" s="6"/>
      <c r="HR1683" s="6"/>
      <c r="HS1683" s="6"/>
      <c r="HT1683" s="6"/>
      <c r="HU1683" s="6"/>
      <c r="HV1683" s="6"/>
      <c r="HW1683" s="6"/>
      <c r="HX1683" s="6"/>
      <c r="HY1683" s="6"/>
      <c r="HZ1683" s="6"/>
      <c r="IA1683" s="6"/>
      <c r="IB1683" s="6"/>
      <c r="IC1683" s="6"/>
      <c r="ID1683" s="6"/>
      <c r="IE1683" s="6"/>
      <c r="IF1683" s="6"/>
      <c r="IG1683" s="6"/>
      <c r="IH1683" s="6"/>
      <c r="II1683" s="6"/>
      <c r="IJ1683" s="6"/>
      <c r="IK1683" s="6"/>
      <c r="IL1683" s="6"/>
      <c r="IM1683" s="6"/>
      <c r="IN1683" s="6"/>
      <c r="IO1683" s="6"/>
      <c r="IP1683" s="6"/>
      <c r="IQ1683" s="6"/>
      <c r="IR1683" s="6"/>
      <c r="IS1683" s="6"/>
      <c r="IT1683" s="6"/>
      <c r="IU1683" s="6"/>
      <c r="IV1683" s="6"/>
      <c r="IW1683" s="6"/>
      <c r="IX1683" s="6"/>
      <c r="IY1683" s="6"/>
      <c r="IZ1683" s="6"/>
    </row>
    <row r="1684" spans="1:260" s="5" customFormat="1" x14ac:dyDescent="0.35">
      <c r="A1684" s="32">
        <v>1680</v>
      </c>
      <c r="B1684" s="33">
        <f>ESTUDIANTES!B1684</f>
        <v>0</v>
      </c>
      <c r="C1684" s="33">
        <f>ESTUDIANTES!C1684</f>
        <v>0</v>
      </c>
      <c r="D1684" s="99">
        <f>ESTUDIANTES!D1684</f>
        <v>0</v>
      </c>
      <c r="E1684" s="99"/>
      <c r="F1684" s="99"/>
      <c r="G1684" s="99"/>
      <c r="H1684" s="34">
        <f>ESTUDIANTES!E1684</f>
        <v>0</v>
      </c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  <c r="GG1684" s="6"/>
      <c r="GH1684" s="6"/>
      <c r="GI1684" s="6"/>
      <c r="GJ1684" s="6"/>
      <c r="GK1684" s="6"/>
      <c r="GL1684" s="6"/>
      <c r="GM1684" s="6"/>
      <c r="GN1684" s="6"/>
      <c r="GO1684" s="6"/>
      <c r="GP1684" s="6"/>
      <c r="GQ1684" s="6"/>
      <c r="GR1684" s="6"/>
      <c r="GS1684" s="6"/>
      <c r="GT1684" s="6"/>
      <c r="GU1684" s="6"/>
      <c r="GV1684" s="6"/>
      <c r="GW1684" s="6"/>
      <c r="GX1684" s="6"/>
      <c r="GY1684" s="6"/>
      <c r="GZ1684" s="6"/>
      <c r="HA1684" s="6"/>
      <c r="HB1684" s="6"/>
      <c r="HC1684" s="6"/>
      <c r="HD1684" s="6"/>
      <c r="HE1684" s="6"/>
      <c r="HF1684" s="6"/>
      <c r="HG1684" s="6"/>
      <c r="HH1684" s="6"/>
      <c r="HI1684" s="6"/>
      <c r="HJ1684" s="6"/>
      <c r="HK1684" s="6"/>
      <c r="HL1684" s="6"/>
      <c r="HM1684" s="6"/>
      <c r="HN1684" s="6"/>
      <c r="HO1684" s="6"/>
      <c r="HP1684" s="6"/>
      <c r="HQ1684" s="6"/>
      <c r="HR1684" s="6"/>
      <c r="HS1684" s="6"/>
      <c r="HT1684" s="6"/>
      <c r="HU1684" s="6"/>
      <c r="HV1684" s="6"/>
      <c r="HW1684" s="6"/>
      <c r="HX1684" s="6"/>
      <c r="HY1684" s="6"/>
      <c r="HZ1684" s="6"/>
      <c r="IA1684" s="6"/>
      <c r="IB1684" s="6"/>
      <c r="IC1684" s="6"/>
      <c r="ID1684" s="6"/>
      <c r="IE1684" s="6"/>
      <c r="IF1684" s="6"/>
      <c r="IG1684" s="6"/>
      <c r="IH1684" s="6"/>
      <c r="II1684" s="6"/>
      <c r="IJ1684" s="6"/>
      <c r="IK1684" s="6"/>
      <c r="IL1684" s="6"/>
      <c r="IM1684" s="6"/>
      <c r="IN1684" s="6"/>
      <c r="IO1684" s="6"/>
      <c r="IP1684" s="6"/>
      <c r="IQ1684" s="6"/>
      <c r="IR1684" s="6"/>
      <c r="IS1684" s="6"/>
      <c r="IT1684" s="6"/>
      <c r="IU1684" s="6"/>
      <c r="IV1684" s="6"/>
      <c r="IW1684" s="6"/>
      <c r="IX1684" s="6"/>
      <c r="IY1684" s="6"/>
      <c r="IZ1684" s="6"/>
    </row>
    <row r="1685" spans="1:260" s="5" customFormat="1" x14ac:dyDescent="0.35">
      <c r="A1685" s="32">
        <v>1681</v>
      </c>
      <c r="B1685" s="33">
        <f>ESTUDIANTES!B1685</f>
        <v>0</v>
      </c>
      <c r="C1685" s="33">
        <f>ESTUDIANTES!C1685</f>
        <v>0</v>
      </c>
      <c r="D1685" s="99">
        <f>ESTUDIANTES!D1685</f>
        <v>0</v>
      </c>
      <c r="E1685" s="99"/>
      <c r="F1685" s="99"/>
      <c r="G1685" s="99"/>
      <c r="H1685" s="34">
        <f>ESTUDIANTES!E1685</f>
        <v>0</v>
      </c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  <c r="GG1685" s="6"/>
      <c r="GH1685" s="6"/>
      <c r="GI1685" s="6"/>
      <c r="GJ1685" s="6"/>
      <c r="GK1685" s="6"/>
      <c r="GL1685" s="6"/>
      <c r="GM1685" s="6"/>
      <c r="GN1685" s="6"/>
      <c r="GO1685" s="6"/>
      <c r="GP1685" s="6"/>
      <c r="GQ1685" s="6"/>
      <c r="GR1685" s="6"/>
      <c r="GS1685" s="6"/>
      <c r="GT1685" s="6"/>
      <c r="GU1685" s="6"/>
      <c r="GV1685" s="6"/>
      <c r="GW1685" s="6"/>
      <c r="GX1685" s="6"/>
      <c r="GY1685" s="6"/>
      <c r="GZ1685" s="6"/>
      <c r="HA1685" s="6"/>
      <c r="HB1685" s="6"/>
      <c r="HC1685" s="6"/>
      <c r="HD1685" s="6"/>
      <c r="HE1685" s="6"/>
      <c r="HF1685" s="6"/>
      <c r="HG1685" s="6"/>
      <c r="HH1685" s="6"/>
      <c r="HI1685" s="6"/>
      <c r="HJ1685" s="6"/>
      <c r="HK1685" s="6"/>
      <c r="HL1685" s="6"/>
      <c r="HM1685" s="6"/>
      <c r="HN1685" s="6"/>
      <c r="HO1685" s="6"/>
      <c r="HP1685" s="6"/>
      <c r="HQ1685" s="6"/>
      <c r="HR1685" s="6"/>
      <c r="HS1685" s="6"/>
      <c r="HT1685" s="6"/>
      <c r="HU1685" s="6"/>
      <c r="HV1685" s="6"/>
      <c r="HW1685" s="6"/>
      <c r="HX1685" s="6"/>
      <c r="HY1685" s="6"/>
      <c r="HZ1685" s="6"/>
      <c r="IA1685" s="6"/>
      <c r="IB1685" s="6"/>
      <c r="IC1685" s="6"/>
      <c r="ID1685" s="6"/>
      <c r="IE1685" s="6"/>
      <c r="IF1685" s="6"/>
      <c r="IG1685" s="6"/>
      <c r="IH1685" s="6"/>
      <c r="II1685" s="6"/>
      <c r="IJ1685" s="6"/>
      <c r="IK1685" s="6"/>
      <c r="IL1685" s="6"/>
      <c r="IM1685" s="6"/>
      <c r="IN1685" s="6"/>
      <c r="IO1685" s="6"/>
      <c r="IP1685" s="6"/>
      <c r="IQ1685" s="6"/>
      <c r="IR1685" s="6"/>
      <c r="IS1685" s="6"/>
      <c r="IT1685" s="6"/>
      <c r="IU1685" s="6"/>
      <c r="IV1685" s="6"/>
      <c r="IW1685" s="6"/>
      <c r="IX1685" s="6"/>
      <c r="IY1685" s="6"/>
      <c r="IZ1685" s="6"/>
    </row>
    <row r="1686" spans="1:260" s="5" customFormat="1" x14ac:dyDescent="0.35">
      <c r="A1686" s="32">
        <v>1682</v>
      </c>
      <c r="B1686" s="33">
        <f>ESTUDIANTES!B1686</f>
        <v>0</v>
      </c>
      <c r="C1686" s="33">
        <f>ESTUDIANTES!C1686</f>
        <v>0</v>
      </c>
      <c r="D1686" s="99">
        <f>ESTUDIANTES!D1686</f>
        <v>0</v>
      </c>
      <c r="E1686" s="99"/>
      <c r="F1686" s="99"/>
      <c r="G1686" s="99"/>
      <c r="H1686" s="34">
        <f>ESTUDIANTES!E1686</f>
        <v>0</v>
      </c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  <c r="EY1686" s="6"/>
      <c r="EZ1686" s="6"/>
      <c r="FA1686" s="6"/>
      <c r="FB1686" s="6"/>
      <c r="FC1686" s="6"/>
      <c r="FD1686" s="6"/>
      <c r="FE1686" s="6"/>
      <c r="FF1686" s="6"/>
      <c r="FG1686" s="6"/>
      <c r="FH1686" s="6"/>
      <c r="FI1686" s="6"/>
      <c r="FJ1686" s="6"/>
      <c r="FK1686" s="6"/>
      <c r="FL1686" s="6"/>
      <c r="FM1686" s="6"/>
      <c r="FN1686" s="6"/>
      <c r="FO1686" s="6"/>
      <c r="FP1686" s="6"/>
      <c r="FQ1686" s="6"/>
      <c r="FR1686" s="6"/>
      <c r="FS1686" s="6"/>
      <c r="FT1686" s="6"/>
      <c r="FU1686" s="6"/>
      <c r="FV1686" s="6"/>
      <c r="FW1686" s="6"/>
      <c r="FX1686" s="6"/>
      <c r="FY1686" s="6"/>
      <c r="FZ1686" s="6"/>
      <c r="GA1686" s="6"/>
      <c r="GB1686" s="6"/>
      <c r="GC1686" s="6"/>
      <c r="GD1686" s="6"/>
      <c r="GE1686" s="6"/>
      <c r="GF1686" s="6"/>
      <c r="GG1686" s="6"/>
      <c r="GH1686" s="6"/>
      <c r="GI1686" s="6"/>
      <c r="GJ1686" s="6"/>
      <c r="GK1686" s="6"/>
      <c r="GL1686" s="6"/>
      <c r="GM1686" s="6"/>
      <c r="GN1686" s="6"/>
      <c r="GO1686" s="6"/>
      <c r="GP1686" s="6"/>
      <c r="GQ1686" s="6"/>
      <c r="GR1686" s="6"/>
      <c r="GS1686" s="6"/>
      <c r="GT1686" s="6"/>
      <c r="GU1686" s="6"/>
      <c r="GV1686" s="6"/>
      <c r="GW1686" s="6"/>
      <c r="GX1686" s="6"/>
      <c r="GY1686" s="6"/>
      <c r="GZ1686" s="6"/>
      <c r="HA1686" s="6"/>
      <c r="HB1686" s="6"/>
      <c r="HC1686" s="6"/>
      <c r="HD1686" s="6"/>
      <c r="HE1686" s="6"/>
      <c r="HF1686" s="6"/>
      <c r="HG1686" s="6"/>
      <c r="HH1686" s="6"/>
      <c r="HI1686" s="6"/>
      <c r="HJ1686" s="6"/>
      <c r="HK1686" s="6"/>
      <c r="HL1686" s="6"/>
      <c r="HM1686" s="6"/>
      <c r="HN1686" s="6"/>
      <c r="HO1686" s="6"/>
      <c r="HP1686" s="6"/>
      <c r="HQ1686" s="6"/>
      <c r="HR1686" s="6"/>
      <c r="HS1686" s="6"/>
      <c r="HT1686" s="6"/>
      <c r="HU1686" s="6"/>
      <c r="HV1686" s="6"/>
      <c r="HW1686" s="6"/>
      <c r="HX1686" s="6"/>
      <c r="HY1686" s="6"/>
      <c r="HZ1686" s="6"/>
      <c r="IA1686" s="6"/>
      <c r="IB1686" s="6"/>
      <c r="IC1686" s="6"/>
      <c r="ID1686" s="6"/>
      <c r="IE1686" s="6"/>
      <c r="IF1686" s="6"/>
      <c r="IG1686" s="6"/>
      <c r="IH1686" s="6"/>
      <c r="II1686" s="6"/>
      <c r="IJ1686" s="6"/>
      <c r="IK1686" s="6"/>
      <c r="IL1686" s="6"/>
      <c r="IM1686" s="6"/>
      <c r="IN1686" s="6"/>
      <c r="IO1686" s="6"/>
      <c r="IP1686" s="6"/>
      <c r="IQ1686" s="6"/>
      <c r="IR1686" s="6"/>
      <c r="IS1686" s="6"/>
      <c r="IT1686" s="6"/>
      <c r="IU1686" s="6"/>
      <c r="IV1686" s="6"/>
      <c r="IW1686" s="6"/>
      <c r="IX1686" s="6"/>
      <c r="IY1686" s="6"/>
      <c r="IZ1686" s="6"/>
    </row>
    <row r="1687" spans="1:260" s="5" customFormat="1" x14ac:dyDescent="0.35">
      <c r="A1687" s="32">
        <v>1683</v>
      </c>
      <c r="B1687" s="33">
        <f>ESTUDIANTES!B1687</f>
        <v>0</v>
      </c>
      <c r="C1687" s="33">
        <f>ESTUDIANTES!C1687</f>
        <v>0</v>
      </c>
      <c r="D1687" s="99">
        <f>ESTUDIANTES!D1687</f>
        <v>0</v>
      </c>
      <c r="E1687" s="99"/>
      <c r="F1687" s="99"/>
      <c r="G1687" s="99"/>
      <c r="H1687" s="34">
        <f>ESTUDIANTES!E1687</f>
        <v>0</v>
      </c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  <c r="GG1687" s="6"/>
      <c r="GH1687" s="6"/>
      <c r="GI1687" s="6"/>
      <c r="GJ1687" s="6"/>
      <c r="GK1687" s="6"/>
      <c r="GL1687" s="6"/>
      <c r="GM1687" s="6"/>
      <c r="GN1687" s="6"/>
      <c r="GO1687" s="6"/>
      <c r="GP1687" s="6"/>
      <c r="GQ1687" s="6"/>
      <c r="GR1687" s="6"/>
      <c r="GS1687" s="6"/>
      <c r="GT1687" s="6"/>
      <c r="GU1687" s="6"/>
      <c r="GV1687" s="6"/>
      <c r="GW1687" s="6"/>
      <c r="GX1687" s="6"/>
      <c r="GY1687" s="6"/>
      <c r="GZ1687" s="6"/>
      <c r="HA1687" s="6"/>
      <c r="HB1687" s="6"/>
      <c r="HC1687" s="6"/>
      <c r="HD1687" s="6"/>
      <c r="HE1687" s="6"/>
      <c r="HF1687" s="6"/>
      <c r="HG1687" s="6"/>
      <c r="HH1687" s="6"/>
      <c r="HI1687" s="6"/>
      <c r="HJ1687" s="6"/>
      <c r="HK1687" s="6"/>
      <c r="HL1687" s="6"/>
      <c r="HM1687" s="6"/>
      <c r="HN1687" s="6"/>
      <c r="HO1687" s="6"/>
      <c r="HP1687" s="6"/>
      <c r="HQ1687" s="6"/>
      <c r="HR1687" s="6"/>
      <c r="HS1687" s="6"/>
      <c r="HT1687" s="6"/>
      <c r="HU1687" s="6"/>
      <c r="HV1687" s="6"/>
      <c r="HW1687" s="6"/>
      <c r="HX1687" s="6"/>
      <c r="HY1687" s="6"/>
      <c r="HZ1687" s="6"/>
      <c r="IA1687" s="6"/>
      <c r="IB1687" s="6"/>
      <c r="IC1687" s="6"/>
      <c r="ID1687" s="6"/>
      <c r="IE1687" s="6"/>
      <c r="IF1687" s="6"/>
      <c r="IG1687" s="6"/>
      <c r="IH1687" s="6"/>
      <c r="II1687" s="6"/>
      <c r="IJ1687" s="6"/>
      <c r="IK1687" s="6"/>
      <c r="IL1687" s="6"/>
      <c r="IM1687" s="6"/>
      <c r="IN1687" s="6"/>
      <c r="IO1687" s="6"/>
      <c r="IP1687" s="6"/>
      <c r="IQ1687" s="6"/>
      <c r="IR1687" s="6"/>
      <c r="IS1687" s="6"/>
      <c r="IT1687" s="6"/>
      <c r="IU1687" s="6"/>
      <c r="IV1687" s="6"/>
      <c r="IW1687" s="6"/>
      <c r="IX1687" s="6"/>
      <c r="IY1687" s="6"/>
      <c r="IZ1687" s="6"/>
    </row>
    <row r="1688" spans="1:260" s="5" customFormat="1" x14ac:dyDescent="0.35">
      <c r="A1688" s="32">
        <v>1684</v>
      </c>
      <c r="B1688" s="33">
        <f>ESTUDIANTES!B1688</f>
        <v>0</v>
      </c>
      <c r="C1688" s="33">
        <f>ESTUDIANTES!C1688</f>
        <v>0</v>
      </c>
      <c r="D1688" s="99">
        <f>ESTUDIANTES!D1688</f>
        <v>0</v>
      </c>
      <c r="E1688" s="99"/>
      <c r="F1688" s="99"/>
      <c r="G1688" s="99"/>
      <c r="H1688" s="34">
        <f>ESTUDIANTES!E1688</f>
        <v>0</v>
      </c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  <c r="EY1688" s="6"/>
      <c r="EZ1688" s="6"/>
      <c r="FA1688" s="6"/>
      <c r="FB1688" s="6"/>
      <c r="FC1688" s="6"/>
      <c r="FD1688" s="6"/>
      <c r="FE1688" s="6"/>
      <c r="FF1688" s="6"/>
      <c r="FG1688" s="6"/>
      <c r="FH1688" s="6"/>
      <c r="FI1688" s="6"/>
      <c r="FJ1688" s="6"/>
      <c r="FK1688" s="6"/>
      <c r="FL1688" s="6"/>
      <c r="FM1688" s="6"/>
      <c r="FN1688" s="6"/>
      <c r="FO1688" s="6"/>
      <c r="FP1688" s="6"/>
      <c r="FQ1688" s="6"/>
      <c r="FR1688" s="6"/>
      <c r="FS1688" s="6"/>
      <c r="FT1688" s="6"/>
      <c r="FU1688" s="6"/>
      <c r="FV1688" s="6"/>
      <c r="FW1688" s="6"/>
      <c r="FX1688" s="6"/>
      <c r="FY1688" s="6"/>
      <c r="FZ1688" s="6"/>
      <c r="GA1688" s="6"/>
      <c r="GB1688" s="6"/>
      <c r="GC1688" s="6"/>
      <c r="GD1688" s="6"/>
      <c r="GE1688" s="6"/>
      <c r="GF1688" s="6"/>
      <c r="GG1688" s="6"/>
      <c r="GH1688" s="6"/>
      <c r="GI1688" s="6"/>
      <c r="GJ1688" s="6"/>
      <c r="GK1688" s="6"/>
      <c r="GL1688" s="6"/>
      <c r="GM1688" s="6"/>
      <c r="GN1688" s="6"/>
      <c r="GO1688" s="6"/>
      <c r="GP1688" s="6"/>
      <c r="GQ1688" s="6"/>
      <c r="GR1688" s="6"/>
      <c r="GS1688" s="6"/>
      <c r="GT1688" s="6"/>
      <c r="GU1688" s="6"/>
      <c r="GV1688" s="6"/>
      <c r="GW1688" s="6"/>
      <c r="GX1688" s="6"/>
      <c r="GY1688" s="6"/>
      <c r="GZ1688" s="6"/>
      <c r="HA1688" s="6"/>
      <c r="HB1688" s="6"/>
      <c r="HC1688" s="6"/>
      <c r="HD1688" s="6"/>
      <c r="HE1688" s="6"/>
      <c r="HF1688" s="6"/>
      <c r="HG1688" s="6"/>
      <c r="HH1688" s="6"/>
      <c r="HI1688" s="6"/>
      <c r="HJ1688" s="6"/>
      <c r="HK1688" s="6"/>
      <c r="HL1688" s="6"/>
      <c r="HM1688" s="6"/>
      <c r="HN1688" s="6"/>
      <c r="HO1688" s="6"/>
      <c r="HP1688" s="6"/>
      <c r="HQ1688" s="6"/>
      <c r="HR1688" s="6"/>
      <c r="HS1688" s="6"/>
      <c r="HT1688" s="6"/>
      <c r="HU1688" s="6"/>
      <c r="HV1688" s="6"/>
      <c r="HW1688" s="6"/>
      <c r="HX1688" s="6"/>
      <c r="HY1688" s="6"/>
      <c r="HZ1688" s="6"/>
      <c r="IA1688" s="6"/>
      <c r="IB1688" s="6"/>
      <c r="IC1688" s="6"/>
      <c r="ID1688" s="6"/>
      <c r="IE1688" s="6"/>
      <c r="IF1688" s="6"/>
      <c r="IG1688" s="6"/>
      <c r="IH1688" s="6"/>
      <c r="II1688" s="6"/>
      <c r="IJ1688" s="6"/>
      <c r="IK1688" s="6"/>
      <c r="IL1688" s="6"/>
      <c r="IM1688" s="6"/>
      <c r="IN1688" s="6"/>
      <c r="IO1688" s="6"/>
      <c r="IP1688" s="6"/>
      <c r="IQ1688" s="6"/>
      <c r="IR1688" s="6"/>
      <c r="IS1688" s="6"/>
      <c r="IT1688" s="6"/>
      <c r="IU1688" s="6"/>
      <c r="IV1688" s="6"/>
      <c r="IW1688" s="6"/>
      <c r="IX1688" s="6"/>
      <c r="IY1688" s="6"/>
      <c r="IZ1688" s="6"/>
    </row>
    <row r="1689" spans="1:260" s="5" customFormat="1" x14ac:dyDescent="0.35">
      <c r="A1689" s="32">
        <v>1685</v>
      </c>
      <c r="B1689" s="33">
        <f>ESTUDIANTES!B1689</f>
        <v>0</v>
      </c>
      <c r="C1689" s="33">
        <f>ESTUDIANTES!C1689</f>
        <v>0</v>
      </c>
      <c r="D1689" s="99">
        <f>ESTUDIANTES!D1689</f>
        <v>0</v>
      </c>
      <c r="E1689" s="99"/>
      <c r="F1689" s="99"/>
      <c r="G1689" s="99"/>
      <c r="H1689" s="34">
        <f>ESTUDIANTES!E1689</f>
        <v>0</v>
      </c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  <c r="EY1689" s="6"/>
      <c r="EZ1689" s="6"/>
      <c r="FA1689" s="6"/>
      <c r="FB1689" s="6"/>
      <c r="FC1689" s="6"/>
      <c r="FD1689" s="6"/>
      <c r="FE1689" s="6"/>
      <c r="FF1689" s="6"/>
      <c r="FG1689" s="6"/>
      <c r="FH1689" s="6"/>
      <c r="FI1689" s="6"/>
      <c r="FJ1689" s="6"/>
      <c r="FK1689" s="6"/>
      <c r="FL1689" s="6"/>
      <c r="FM1689" s="6"/>
      <c r="FN1689" s="6"/>
      <c r="FO1689" s="6"/>
      <c r="FP1689" s="6"/>
      <c r="FQ1689" s="6"/>
      <c r="FR1689" s="6"/>
      <c r="FS1689" s="6"/>
      <c r="FT1689" s="6"/>
      <c r="FU1689" s="6"/>
      <c r="FV1689" s="6"/>
      <c r="FW1689" s="6"/>
      <c r="FX1689" s="6"/>
      <c r="FY1689" s="6"/>
      <c r="FZ1689" s="6"/>
      <c r="GA1689" s="6"/>
      <c r="GB1689" s="6"/>
      <c r="GC1689" s="6"/>
      <c r="GD1689" s="6"/>
      <c r="GE1689" s="6"/>
      <c r="GF1689" s="6"/>
      <c r="GG1689" s="6"/>
      <c r="GH1689" s="6"/>
      <c r="GI1689" s="6"/>
      <c r="GJ1689" s="6"/>
      <c r="GK1689" s="6"/>
      <c r="GL1689" s="6"/>
      <c r="GM1689" s="6"/>
      <c r="GN1689" s="6"/>
      <c r="GO1689" s="6"/>
      <c r="GP1689" s="6"/>
      <c r="GQ1689" s="6"/>
      <c r="GR1689" s="6"/>
      <c r="GS1689" s="6"/>
      <c r="GT1689" s="6"/>
      <c r="GU1689" s="6"/>
      <c r="GV1689" s="6"/>
      <c r="GW1689" s="6"/>
      <c r="GX1689" s="6"/>
      <c r="GY1689" s="6"/>
      <c r="GZ1689" s="6"/>
      <c r="HA1689" s="6"/>
      <c r="HB1689" s="6"/>
      <c r="HC1689" s="6"/>
      <c r="HD1689" s="6"/>
      <c r="HE1689" s="6"/>
      <c r="HF1689" s="6"/>
      <c r="HG1689" s="6"/>
      <c r="HH1689" s="6"/>
      <c r="HI1689" s="6"/>
      <c r="HJ1689" s="6"/>
      <c r="HK1689" s="6"/>
      <c r="HL1689" s="6"/>
      <c r="HM1689" s="6"/>
      <c r="HN1689" s="6"/>
      <c r="HO1689" s="6"/>
      <c r="HP1689" s="6"/>
      <c r="HQ1689" s="6"/>
      <c r="HR1689" s="6"/>
      <c r="HS1689" s="6"/>
      <c r="HT1689" s="6"/>
      <c r="HU1689" s="6"/>
      <c r="HV1689" s="6"/>
      <c r="HW1689" s="6"/>
      <c r="HX1689" s="6"/>
      <c r="HY1689" s="6"/>
      <c r="HZ1689" s="6"/>
      <c r="IA1689" s="6"/>
      <c r="IB1689" s="6"/>
      <c r="IC1689" s="6"/>
      <c r="ID1689" s="6"/>
      <c r="IE1689" s="6"/>
      <c r="IF1689" s="6"/>
      <c r="IG1689" s="6"/>
      <c r="IH1689" s="6"/>
      <c r="II1689" s="6"/>
      <c r="IJ1689" s="6"/>
      <c r="IK1689" s="6"/>
      <c r="IL1689" s="6"/>
      <c r="IM1689" s="6"/>
      <c r="IN1689" s="6"/>
      <c r="IO1689" s="6"/>
      <c r="IP1689" s="6"/>
      <c r="IQ1689" s="6"/>
      <c r="IR1689" s="6"/>
      <c r="IS1689" s="6"/>
      <c r="IT1689" s="6"/>
      <c r="IU1689" s="6"/>
      <c r="IV1689" s="6"/>
      <c r="IW1689" s="6"/>
      <c r="IX1689" s="6"/>
      <c r="IY1689" s="6"/>
      <c r="IZ1689" s="6"/>
    </row>
    <row r="1690" spans="1:260" s="5" customFormat="1" x14ac:dyDescent="0.35">
      <c r="A1690" s="32">
        <v>1686</v>
      </c>
      <c r="B1690" s="33">
        <f>ESTUDIANTES!B1690</f>
        <v>0</v>
      </c>
      <c r="C1690" s="33">
        <f>ESTUDIANTES!C1690</f>
        <v>0</v>
      </c>
      <c r="D1690" s="99">
        <f>ESTUDIANTES!D1690</f>
        <v>0</v>
      </c>
      <c r="E1690" s="99"/>
      <c r="F1690" s="99"/>
      <c r="G1690" s="99"/>
      <c r="H1690" s="34">
        <f>ESTUDIANTES!E1690</f>
        <v>0</v>
      </c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  <c r="GG1690" s="6"/>
      <c r="GH1690" s="6"/>
      <c r="GI1690" s="6"/>
      <c r="GJ1690" s="6"/>
      <c r="GK1690" s="6"/>
      <c r="GL1690" s="6"/>
      <c r="GM1690" s="6"/>
      <c r="GN1690" s="6"/>
      <c r="GO1690" s="6"/>
      <c r="GP1690" s="6"/>
      <c r="GQ1690" s="6"/>
      <c r="GR1690" s="6"/>
      <c r="GS1690" s="6"/>
      <c r="GT1690" s="6"/>
      <c r="GU1690" s="6"/>
      <c r="GV1690" s="6"/>
      <c r="GW1690" s="6"/>
      <c r="GX1690" s="6"/>
      <c r="GY1690" s="6"/>
      <c r="GZ1690" s="6"/>
      <c r="HA1690" s="6"/>
      <c r="HB1690" s="6"/>
      <c r="HC1690" s="6"/>
      <c r="HD1690" s="6"/>
      <c r="HE1690" s="6"/>
      <c r="HF1690" s="6"/>
      <c r="HG1690" s="6"/>
      <c r="HH1690" s="6"/>
      <c r="HI1690" s="6"/>
      <c r="HJ1690" s="6"/>
      <c r="HK1690" s="6"/>
      <c r="HL1690" s="6"/>
      <c r="HM1690" s="6"/>
      <c r="HN1690" s="6"/>
      <c r="HO1690" s="6"/>
      <c r="HP1690" s="6"/>
      <c r="HQ1690" s="6"/>
      <c r="HR1690" s="6"/>
      <c r="HS1690" s="6"/>
      <c r="HT1690" s="6"/>
      <c r="HU1690" s="6"/>
      <c r="HV1690" s="6"/>
      <c r="HW1690" s="6"/>
      <c r="HX1690" s="6"/>
      <c r="HY1690" s="6"/>
      <c r="HZ1690" s="6"/>
      <c r="IA1690" s="6"/>
      <c r="IB1690" s="6"/>
      <c r="IC1690" s="6"/>
      <c r="ID1690" s="6"/>
      <c r="IE1690" s="6"/>
      <c r="IF1690" s="6"/>
      <c r="IG1690" s="6"/>
      <c r="IH1690" s="6"/>
      <c r="II1690" s="6"/>
      <c r="IJ1690" s="6"/>
      <c r="IK1690" s="6"/>
      <c r="IL1690" s="6"/>
      <c r="IM1690" s="6"/>
      <c r="IN1690" s="6"/>
      <c r="IO1690" s="6"/>
      <c r="IP1690" s="6"/>
      <c r="IQ1690" s="6"/>
      <c r="IR1690" s="6"/>
      <c r="IS1690" s="6"/>
      <c r="IT1690" s="6"/>
      <c r="IU1690" s="6"/>
      <c r="IV1690" s="6"/>
      <c r="IW1690" s="6"/>
      <c r="IX1690" s="6"/>
      <c r="IY1690" s="6"/>
      <c r="IZ1690" s="6"/>
    </row>
    <row r="1691" spans="1:260" s="5" customFormat="1" x14ac:dyDescent="0.35">
      <c r="A1691" s="32">
        <v>1687</v>
      </c>
      <c r="B1691" s="33">
        <f>ESTUDIANTES!B1691</f>
        <v>0</v>
      </c>
      <c r="C1691" s="33">
        <f>ESTUDIANTES!C1691</f>
        <v>0</v>
      </c>
      <c r="D1691" s="99">
        <f>ESTUDIANTES!D1691</f>
        <v>0</v>
      </c>
      <c r="E1691" s="99"/>
      <c r="F1691" s="99"/>
      <c r="G1691" s="99"/>
      <c r="H1691" s="34">
        <f>ESTUDIANTES!E1691</f>
        <v>0</v>
      </c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  <c r="GG1691" s="6"/>
      <c r="GH1691" s="6"/>
      <c r="GI1691" s="6"/>
      <c r="GJ1691" s="6"/>
      <c r="GK1691" s="6"/>
      <c r="GL1691" s="6"/>
      <c r="GM1691" s="6"/>
      <c r="GN1691" s="6"/>
      <c r="GO1691" s="6"/>
      <c r="GP1691" s="6"/>
      <c r="GQ1691" s="6"/>
      <c r="GR1691" s="6"/>
      <c r="GS1691" s="6"/>
      <c r="GT1691" s="6"/>
      <c r="GU1691" s="6"/>
      <c r="GV1691" s="6"/>
      <c r="GW1691" s="6"/>
      <c r="GX1691" s="6"/>
      <c r="GY1691" s="6"/>
      <c r="GZ1691" s="6"/>
      <c r="HA1691" s="6"/>
      <c r="HB1691" s="6"/>
      <c r="HC1691" s="6"/>
      <c r="HD1691" s="6"/>
      <c r="HE1691" s="6"/>
      <c r="HF1691" s="6"/>
      <c r="HG1691" s="6"/>
      <c r="HH1691" s="6"/>
      <c r="HI1691" s="6"/>
      <c r="HJ1691" s="6"/>
      <c r="HK1691" s="6"/>
      <c r="HL1691" s="6"/>
      <c r="HM1691" s="6"/>
      <c r="HN1691" s="6"/>
      <c r="HO1691" s="6"/>
      <c r="HP1691" s="6"/>
      <c r="HQ1691" s="6"/>
      <c r="HR1691" s="6"/>
      <c r="HS1691" s="6"/>
      <c r="HT1691" s="6"/>
      <c r="HU1691" s="6"/>
      <c r="HV1691" s="6"/>
      <c r="HW1691" s="6"/>
      <c r="HX1691" s="6"/>
      <c r="HY1691" s="6"/>
      <c r="HZ1691" s="6"/>
      <c r="IA1691" s="6"/>
      <c r="IB1691" s="6"/>
      <c r="IC1691" s="6"/>
      <c r="ID1691" s="6"/>
      <c r="IE1691" s="6"/>
      <c r="IF1691" s="6"/>
      <c r="IG1691" s="6"/>
      <c r="IH1691" s="6"/>
      <c r="II1691" s="6"/>
      <c r="IJ1691" s="6"/>
      <c r="IK1691" s="6"/>
      <c r="IL1691" s="6"/>
      <c r="IM1691" s="6"/>
      <c r="IN1691" s="6"/>
      <c r="IO1691" s="6"/>
      <c r="IP1691" s="6"/>
      <c r="IQ1691" s="6"/>
      <c r="IR1691" s="6"/>
      <c r="IS1691" s="6"/>
      <c r="IT1691" s="6"/>
      <c r="IU1691" s="6"/>
      <c r="IV1691" s="6"/>
      <c r="IW1691" s="6"/>
      <c r="IX1691" s="6"/>
      <c r="IY1691" s="6"/>
      <c r="IZ1691" s="6"/>
    </row>
    <row r="1692" spans="1:260" s="5" customFormat="1" x14ac:dyDescent="0.35">
      <c r="A1692" s="32">
        <v>1688</v>
      </c>
      <c r="B1692" s="33">
        <f>ESTUDIANTES!B1692</f>
        <v>0</v>
      </c>
      <c r="C1692" s="33">
        <f>ESTUDIANTES!C1692</f>
        <v>0</v>
      </c>
      <c r="D1692" s="99">
        <f>ESTUDIANTES!D1692</f>
        <v>0</v>
      </c>
      <c r="E1692" s="99"/>
      <c r="F1692" s="99"/>
      <c r="G1692" s="99"/>
      <c r="H1692" s="34">
        <f>ESTUDIANTES!E1692</f>
        <v>0</v>
      </c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  <c r="EY1692" s="6"/>
      <c r="EZ1692" s="6"/>
      <c r="FA1692" s="6"/>
      <c r="FB1692" s="6"/>
      <c r="FC1692" s="6"/>
      <c r="FD1692" s="6"/>
      <c r="FE1692" s="6"/>
      <c r="FF1692" s="6"/>
      <c r="FG1692" s="6"/>
      <c r="FH1692" s="6"/>
      <c r="FI1692" s="6"/>
      <c r="FJ1692" s="6"/>
      <c r="FK1692" s="6"/>
      <c r="FL1692" s="6"/>
      <c r="FM1692" s="6"/>
      <c r="FN1692" s="6"/>
      <c r="FO1692" s="6"/>
      <c r="FP1692" s="6"/>
      <c r="FQ1692" s="6"/>
      <c r="FR1692" s="6"/>
      <c r="FS1692" s="6"/>
      <c r="FT1692" s="6"/>
      <c r="FU1692" s="6"/>
      <c r="FV1692" s="6"/>
      <c r="FW1692" s="6"/>
      <c r="FX1692" s="6"/>
      <c r="FY1692" s="6"/>
      <c r="FZ1692" s="6"/>
      <c r="GA1692" s="6"/>
      <c r="GB1692" s="6"/>
      <c r="GC1692" s="6"/>
      <c r="GD1692" s="6"/>
      <c r="GE1692" s="6"/>
      <c r="GF1692" s="6"/>
      <c r="GG1692" s="6"/>
      <c r="GH1692" s="6"/>
      <c r="GI1692" s="6"/>
      <c r="GJ1692" s="6"/>
      <c r="GK1692" s="6"/>
      <c r="GL1692" s="6"/>
      <c r="GM1692" s="6"/>
      <c r="GN1692" s="6"/>
      <c r="GO1692" s="6"/>
      <c r="GP1692" s="6"/>
      <c r="GQ1692" s="6"/>
      <c r="GR1692" s="6"/>
      <c r="GS1692" s="6"/>
      <c r="GT1692" s="6"/>
      <c r="GU1692" s="6"/>
      <c r="GV1692" s="6"/>
      <c r="GW1692" s="6"/>
      <c r="GX1692" s="6"/>
      <c r="GY1692" s="6"/>
      <c r="GZ1692" s="6"/>
      <c r="HA1692" s="6"/>
      <c r="HB1692" s="6"/>
      <c r="HC1692" s="6"/>
      <c r="HD1692" s="6"/>
      <c r="HE1692" s="6"/>
      <c r="HF1692" s="6"/>
      <c r="HG1692" s="6"/>
      <c r="HH1692" s="6"/>
      <c r="HI1692" s="6"/>
      <c r="HJ1692" s="6"/>
      <c r="HK1692" s="6"/>
      <c r="HL1692" s="6"/>
      <c r="HM1692" s="6"/>
      <c r="HN1692" s="6"/>
      <c r="HO1692" s="6"/>
      <c r="HP1692" s="6"/>
      <c r="HQ1692" s="6"/>
      <c r="HR1692" s="6"/>
      <c r="HS1692" s="6"/>
      <c r="HT1692" s="6"/>
      <c r="HU1692" s="6"/>
      <c r="HV1692" s="6"/>
      <c r="HW1692" s="6"/>
      <c r="HX1692" s="6"/>
      <c r="HY1692" s="6"/>
      <c r="HZ1692" s="6"/>
      <c r="IA1692" s="6"/>
      <c r="IB1692" s="6"/>
      <c r="IC1692" s="6"/>
      <c r="ID1692" s="6"/>
      <c r="IE1692" s="6"/>
      <c r="IF1692" s="6"/>
      <c r="IG1692" s="6"/>
      <c r="IH1692" s="6"/>
      <c r="II1692" s="6"/>
      <c r="IJ1692" s="6"/>
      <c r="IK1692" s="6"/>
      <c r="IL1692" s="6"/>
      <c r="IM1692" s="6"/>
      <c r="IN1692" s="6"/>
      <c r="IO1692" s="6"/>
      <c r="IP1692" s="6"/>
      <c r="IQ1692" s="6"/>
      <c r="IR1692" s="6"/>
      <c r="IS1692" s="6"/>
      <c r="IT1692" s="6"/>
      <c r="IU1692" s="6"/>
      <c r="IV1692" s="6"/>
      <c r="IW1692" s="6"/>
      <c r="IX1692" s="6"/>
      <c r="IY1692" s="6"/>
      <c r="IZ1692" s="6"/>
    </row>
    <row r="1693" spans="1:260" s="5" customFormat="1" x14ac:dyDescent="0.35">
      <c r="A1693" s="32">
        <v>1689</v>
      </c>
      <c r="B1693" s="33">
        <f>ESTUDIANTES!B1693</f>
        <v>0</v>
      </c>
      <c r="C1693" s="33">
        <f>ESTUDIANTES!C1693</f>
        <v>0</v>
      </c>
      <c r="D1693" s="99">
        <f>ESTUDIANTES!D1693</f>
        <v>0</v>
      </c>
      <c r="E1693" s="99"/>
      <c r="F1693" s="99"/>
      <c r="G1693" s="99"/>
      <c r="H1693" s="34">
        <f>ESTUDIANTES!E1693</f>
        <v>0</v>
      </c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  <c r="GG1693" s="6"/>
      <c r="GH1693" s="6"/>
      <c r="GI1693" s="6"/>
      <c r="GJ1693" s="6"/>
      <c r="GK1693" s="6"/>
      <c r="GL1693" s="6"/>
      <c r="GM1693" s="6"/>
      <c r="GN1693" s="6"/>
      <c r="GO1693" s="6"/>
      <c r="GP1693" s="6"/>
      <c r="GQ1693" s="6"/>
      <c r="GR1693" s="6"/>
      <c r="GS1693" s="6"/>
      <c r="GT1693" s="6"/>
      <c r="GU1693" s="6"/>
      <c r="GV1693" s="6"/>
      <c r="GW1693" s="6"/>
      <c r="GX1693" s="6"/>
      <c r="GY1693" s="6"/>
      <c r="GZ1693" s="6"/>
      <c r="HA1693" s="6"/>
      <c r="HB1693" s="6"/>
      <c r="HC1693" s="6"/>
      <c r="HD1693" s="6"/>
      <c r="HE1693" s="6"/>
      <c r="HF1693" s="6"/>
      <c r="HG1693" s="6"/>
      <c r="HH1693" s="6"/>
      <c r="HI1693" s="6"/>
      <c r="HJ1693" s="6"/>
      <c r="HK1693" s="6"/>
      <c r="HL1693" s="6"/>
      <c r="HM1693" s="6"/>
      <c r="HN1693" s="6"/>
      <c r="HO1693" s="6"/>
      <c r="HP1693" s="6"/>
      <c r="HQ1693" s="6"/>
      <c r="HR1693" s="6"/>
      <c r="HS1693" s="6"/>
      <c r="HT1693" s="6"/>
      <c r="HU1693" s="6"/>
      <c r="HV1693" s="6"/>
      <c r="HW1693" s="6"/>
      <c r="HX1693" s="6"/>
      <c r="HY1693" s="6"/>
      <c r="HZ1693" s="6"/>
      <c r="IA1693" s="6"/>
      <c r="IB1693" s="6"/>
      <c r="IC1693" s="6"/>
      <c r="ID1693" s="6"/>
      <c r="IE1693" s="6"/>
      <c r="IF1693" s="6"/>
      <c r="IG1693" s="6"/>
      <c r="IH1693" s="6"/>
      <c r="II1693" s="6"/>
      <c r="IJ1693" s="6"/>
      <c r="IK1693" s="6"/>
      <c r="IL1693" s="6"/>
      <c r="IM1693" s="6"/>
      <c r="IN1693" s="6"/>
      <c r="IO1693" s="6"/>
      <c r="IP1693" s="6"/>
      <c r="IQ1693" s="6"/>
      <c r="IR1693" s="6"/>
      <c r="IS1693" s="6"/>
      <c r="IT1693" s="6"/>
      <c r="IU1693" s="6"/>
      <c r="IV1693" s="6"/>
      <c r="IW1693" s="6"/>
      <c r="IX1693" s="6"/>
      <c r="IY1693" s="6"/>
      <c r="IZ1693" s="6"/>
    </row>
    <row r="1694" spans="1:260" s="5" customFormat="1" x14ac:dyDescent="0.35">
      <c r="A1694" s="32">
        <v>1690</v>
      </c>
      <c r="B1694" s="33">
        <f>ESTUDIANTES!B1694</f>
        <v>0</v>
      </c>
      <c r="C1694" s="33">
        <f>ESTUDIANTES!C1694</f>
        <v>0</v>
      </c>
      <c r="D1694" s="99">
        <f>ESTUDIANTES!D1694</f>
        <v>0</v>
      </c>
      <c r="E1694" s="99"/>
      <c r="F1694" s="99"/>
      <c r="G1694" s="99"/>
      <c r="H1694" s="34">
        <f>ESTUDIANTES!E1694</f>
        <v>0</v>
      </c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  <c r="GG1694" s="6"/>
      <c r="GH1694" s="6"/>
      <c r="GI1694" s="6"/>
      <c r="GJ1694" s="6"/>
      <c r="GK1694" s="6"/>
      <c r="GL1694" s="6"/>
      <c r="GM1694" s="6"/>
      <c r="GN1694" s="6"/>
      <c r="GO1694" s="6"/>
      <c r="GP1694" s="6"/>
      <c r="GQ1694" s="6"/>
      <c r="GR1694" s="6"/>
      <c r="GS1694" s="6"/>
      <c r="GT1694" s="6"/>
      <c r="GU1694" s="6"/>
      <c r="GV1694" s="6"/>
      <c r="GW1694" s="6"/>
      <c r="GX1694" s="6"/>
      <c r="GY1694" s="6"/>
      <c r="GZ1694" s="6"/>
      <c r="HA1694" s="6"/>
      <c r="HB1694" s="6"/>
      <c r="HC1694" s="6"/>
      <c r="HD1694" s="6"/>
      <c r="HE1694" s="6"/>
      <c r="HF1694" s="6"/>
      <c r="HG1694" s="6"/>
      <c r="HH1694" s="6"/>
      <c r="HI1694" s="6"/>
      <c r="HJ1694" s="6"/>
      <c r="HK1694" s="6"/>
      <c r="HL1694" s="6"/>
      <c r="HM1694" s="6"/>
      <c r="HN1694" s="6"/>
      <c r="HO1694" s="6"/>
      <c r="HP1694" s="6"/>
      <c r="HQ1694" s="6"/>
      <c r="HR1694" s="6"/>
      <c r="HS1694" s="6"/>
      <c r="HT1694" s="6"/>
      <c r="HU1694" s="6"/>
      <c r="HV1694" s="6"/>
      <c r="HW1694" s="6"/>
      <c r="HX1694" s="6"/>
      <c r="HY1694" s="6"/>
      <c r="HZ1694" s="6"/>
      <c r="IA1694" s="6"/>
      <c r="IB1694" s="6"/>
      <c r="IC1694" s="6"/>
      <c r="ID1694" s="6"/>
      <c r="IE1694" s="6"/>
      <c r="IF1694" s="6"/>
      <c r="IG1694" s="6"/>
      <c r="IH1694" s="6"/>
      <c r="II1694" s="6"/>
      <c r="IJ1694" s="6"/>
      <c r="IK1694" s="6"/>
      <c r="IL1694" s="6"/>
      <c r="IM1694" s="6"/>
      <c r="IN1694" s="6"/>
      <c r="IO1694" s="6"/>
      <c r="IP1694" s="6"/>
      <c r="IQ1694" s="6"/>
      <c r="IR1694" s="6"/>
      <c r="IS1694" s="6"/>
      <c r="IT1694" s="6"/>
      <c r="IU1694" s="6"/>
      <c r="IV1694" s="6"/>
      <c r="IW1694" s="6"/>
      <c r="IX1694" s="6"/>
      <c r="IY1694" s="6"/>
      <c r="IZ1694" s="6"/>
    </row>
    <row r="1695" spans="1:260" s="5" customFormat="1" x14ac:dyDescent="0.35">
      <c r="A1695" s="32">
        <v>1691</v>
      </c>
      <c r="B1695" s="33">
        <f>ESTUDIANTES!B1695</f>
        <v>0</v>
      </c>
      <c r="C1695" s="33">
        <f>ESTUDIANTES!C1695</f>
        <v>0</v>
      </c>
      <c r="D1695" s="99">
        <f>ESTUDIANTES!D1695</f>
        <v>0</v>
      </c>
      <c r="E1695" s="99"/>
      <c r="F1695" s="99"/>
      <c r="G1695" s="99"/>
      <c r="H1695" s="34">
        <f>ESTUDIANTES!E1695</f>
        <v>0</v>
      </c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  <c r="EY1695" s="6"/>
      <c r="EZ1695" s="6"/>
      <c r="FA1695" s="6"/>
      <c r="FB1695" s="6"/>
      <c r="FC1695" s="6"/>
      <c r="FD1695" s="6"/>
      <c r="FE1695" s="6"/>
      <c r="FF1695" s="6"/>
      <c r="FG1695" s="6"/>
      <c r="FH1695" s="6"/>
      <c r="FI1695" s="6"/>
      <c r="FJ1695" s="6"/>
      <c r="FK1695" s="6"/>
      <c r="FL1695" s="6"/>
      <c r="FM1695" s="6"/>
      <c r="FN1695" s="6"/>
      <c r="FO1695" s="6"/>
      <c r="FP1695" s="6"/>
      <c r="FQ1695" s="6"/>
      <c r="FR1695" s="6"/>
      <c r="FS1695" s="6"/>
      <c r="FT1695" s="6"/>
      <c r="FU1695" s="6"/>
      <c r="FV1695" s="6"/>
      <c r="FW1695" s="6"/>
      <c r="FX1695" s="6"/>
      <c r="FY1695" s="6"/>
      <c r="FZ1695" s="6"/>
      <c r="GA1695" s="6"/>
      <c r="GB1695" s="6"/>
      <c r="GC1695" s="6"/>
      <c r="GD1695" s="6"/>
      <c r="GE1695" s="6"/>
      <c r="GF1695" s="6"/>
      <c r="GG1695" s="6"/>
      <c r="GH1695" s="6"/>
      <c r="GI1695" s="6"/>
      <c r="GJ1695" s="6"/>
      <c r="GK1695" s="6"/>
      <c r="GL1695" s="6"/>
      <c r="GM1695" s="6"/>
      <c r="GN1695" s="6"/>
      <c r="GO1695" s="6"/>
      <c r="GP1695" s="6"/>
      <c r="GQ1695" s="6"/>
      <c r="GR1695" s="6"/>
      <c r="GS1695" s="6"/>
      <c r="GT1695" s="6"/>
      <c r="GU1695" s="6"/>
      <c r="GV1695" s="6"/>
      <c r="GW1695" s="6"/>
      <c r="GX1695" s="6"/>
      <c r="GY1695" s="6"/>
      <c r="GZ1695" s="6"/>
      <c r="HA1695" s="6"/>
      <c r="HB1695" s="6"/>
      <c r="HC1695" s="6"/>
      <c r="HD1695" s="6"/>
      <c r="HE1695" s="6"/>
      <c r="HF1695" s="6"/>
      <c r="HG1695" s="6"/>
      <c r="HH1695" s="6"/>
      <c r="HI1695" s="6"/>
      <c r="HJ1695" s="6"/>
      <c r="HK1695" s="6"/>
      <c r="HL1695" s="6"/>
      <c r="HM1695" s="6"/>
      <c r="HN1695" s="6"/>
      <c r="HO1695" s="6"/>
      <c r="HP1695" s="6"/>
      <c r="HQ1695" s="6"/>
      <c r="HR1695" s="6"/>
      <c r="HS1695" s="6"/>
      <c r="HT1695" s="6"/>
      <c r="HU1695" s="6"/>
      <c r="HV1695" s="6"/>
      <c r="HW1695" s="6"/>
      <c r="HX1695" s="6"/>
      <c r="HY1695" s="6"/>
      <c r="HZ1695" s="6"/>
      <c r="IA1695" s="6"/>
      <c r="IB1695" s="6"/>
      <c r="IC1695" s="6"/>
      <c r="ID1695" s="6"/>
      <c r="IE1695" s="6"/>
      <c r="IF1695" s="6"/>
      <c r="IG1695" s="6"/>
      <c r="IH1695" s="6"/>
      <c r="II1695" s="6"/>
      <c r="IJ1695" s="6"/>
      <c r="IK1695" s="6"/>
      <c r="IL1695" s="6"/>
      <c r="IM1695" s="6"/>
      <c r="IN1695" s="6"/>
      <c r="IO1695" s="6"/>
      <c r="IP1695" s="6"/>
      <c r="IQ1695" s="6"/>
      <c r="IR1695" s="6"/>
      <c r="IS1695" s="6"/>
      <c r="IT1695" s="6"/>
      <c r="IU1695" s="6"/>
      <c r="IV1695" s="6"/>
      <c r="IW1695" s="6"/>
      <c r="IX1695" s="6"/>
      <c r="IY1695" s="6"/>
      <c r="IZ1695" s="6"/>
    </row>
    <row r="1696" spans="1:260" s="5" customFormat="1" x14ac:dyDescent="0.35">
      <c r="A1696" s="32">
        <v>1692</v>
      </c>
      <c r="B1696" s="33">
        <f>ESTUDIANTES!B1696</f>
        <v>0</v>
      </c>
      <c r="C1696" s="33">
        <f>ESTUDIANTES!C1696</f>
        <v>0</v>
      </c>
      <c r="D1696" s="99">
        <f>ESTUDIANTES!D1696</f>
        <v>0</v>
      </c>
      <c r="E1696" s="99"/>
      <c r="F1696" s="99"/>
      <c r="G1696" s="99"/>
      <c r="H1696" s="34">
        <f>ESTUDIANTES!E1696</f>
        <v>0</v>
      </c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  <c r="GG1696" s="6"/>
      <c r="GH1696" s="6"/>
      <c r="GI1696" s="6"/>
      <c r="GJ1696" s="6"/>
      <c r="GK1696" s="6"/>
      <c r="GL1696" s="6"/>
      <c r="GM1696" s="6"/>
      <c r="GN1696" s="6"/>
      <c r="GO1696" s="6"/>
      <c r="GP1696" s="6"/>
      <c r="GQ1696" s="6"/>
      <c r="GR1696" s="6"/>
      <c r="GS1696" s="6"/>
      <c r="GT1696" s="6"/>
      <c r="GU1696" s="6"/>
      <c r="GV1696" s="6"/>
      <c r="GW1696" s="6"/>
      <c r="GX1696" s="6"/>
      <c r="GY1696" s="6"/>
      <c r="GZ1696" s="6"/>
      <c r="HA1696" s="6"/>
      <c r="HB1696" s="6"/>
      <c r="HC1696" s="6"/>
      <c r="HD1696" s="6"/>
      <c r="HE1696" s="6"/>
      <c r="HF1696" s="6"/>
      <c r="HG1696" s="6"/>
      <c r="HH1696" s="6"/>
      <c r="HI1696" s="6"/>
      <c r="HJ1696" s="6"/>
      <c r="HK1696" s="6"/>
      <c r="HL1696" s="6"/>
      <c r="HM1696" s="6"/>
      <c r="HN1696" s="6"/>
      <c r="HO1696" s="6"/>
      <c r="HP1696" s="6"/>
      <c r="HQ1696" s="6"/>
      <c r="HR1696" s="6"/>
      <c r="HS1696" s="6"/>
      <c r="HT1696" s="6"/>
      <c r="HU1696" s="6"/>
      <c r="HV1696" s="6"/>
      <c r="HW1696" s="6"/>
      <c r="HX1696" s="6"/>
      <c r="HY1696" s="6"/>
      <c r="HZ1696" s="6"/>
      <c r="IA1696" s="6"/>
      <c r="IB1696" s="6"/>
      <c r="IC1696" s="6"/>
      <c r="ID1696" s="6"/>
      <c r="IE1696" s="6"/>
      <c r="IF1696" s="6"/>
      <c r="IG1696" s="6"/>
      <c r="IH1696" s="6"/>
      <c r="II1696" s="6"/>
      <c r="IJ1696" s="6"/>
      <c r="IK1696" s="6"/>
      <c r="IL1696" s="6"/>
      <c r="IM1696" s="6"/>
      <c r="IN1696" s="6"/>
      <c r="IO1696" s="6"/>
      <c r="IP1696" s="6"/>
      <c r="IQ1696" s="6"/>
      <c r="IR1696" s="6"/>
      <c r="IS1696" s="6"/>
      <c r="IT1696" s="6"/>
      <c r="IU1696" s="6"/>
      <c r="IV1696" s="6"/>
      <c r="IW1696" s="6"/>
      <c r="IX1696" s="6"/>
      <c r="IY1696" s="6"/>
      <c r="IZ1696" s="6"/>
    </row>
    <row r="1697" spans="1:260" s="5" customFormat="1" x14ac:dyDescent="0.35">
      <c r="A1697" s="32">
        <v>1693</v>
      </c>
      <c r="B1697" s="33">
        <f>ESTUDIANTES!B1697</f>
        <v>0</v>
      </c>
      <c r="C1697" s="33">
        <f>ESTUDIANTES!C1697</f>
        <v>0</v>
      </c>
      <c r="D1697" s="99">
        <f>ESTUDIANTES!D1697</f>
        <v>0</v>
      </c>
      <c r="E1697" s="99"/>
      <c r="F1697" s="99"/>
      <c r="G1697" s="99"/>
      <c r="H1697" s="34">
        <f>ESTUDIANTES!E1697</f>
        <v>0</v>
      </c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  <c r="GG1697" s="6"/>
      <c r="GH1697" s="6"/>
      <c r="GI1697" s="6"/>
      <c r="GJ1697" s="6"/>
      <c r="GK1697" s="6"/>
      <c r="GL1697" s="6"/>
      <c r="GM1697" s="6"/>
      <c r="GN1697" s="6"/>
      <c r="GO1697" s="6"/>
      <c r="GP1697" s="6"/>
      <c r="GQ1697" s="6"/>
      <c r="GR1697" s="6"/>
      <c r="GS1697" s="6"/>
      <c r="GT1697" s="6"/>
      <c r="GU1697" s="6"/>
      <c r="GV1697" s="6"/>
      <c r="GW1697" s="6"/>
      <c r="GX1697" s="6"/>
      <c r="GY1697" s="6"/>
      <c r="GZ1697" s="6"/>
      <c r="HA1697" s="6"/>
      <c r="HB1697" s="6"/>
      <c r="HC1697" s="6"/>
      <c r="HD1697" s="6"/>
      <c r="HE1697" s="6"/>
      <c r="HF1697" s="6"/>
      <c r="HG1697" s="6"/>
      <c r="HH1697" s="6"/>
      <c r="HI1697" s="6"/>
      <c r="HJ1697" s="6"/>
      <c r="HK1697" s="6"/>
      <c r="HL1697" s="6"/>
      <c r="HM1697" s="6"/>
      <c r="HN1697" s="6"/>
      <c r="HO1697" s="6"/>
      <c r="HP1697" s="6"/>
      <c r="HQ1697" s="6"/>
      <c r="HR1697" s="6"/>
      <c r="HS1697" s="6"/>
      <c r="HT1697" s="6"/>
      <c r="HU1697" s="6"/>
      <c r="HV1697" s="6"/>
      <c r="HW1697" s="6"/>
      <c r="HX1697" s="6"/>
      <c r="HY1697" s="6"/>
      <c r="HZ1697" s="6"/>
      <c r="IA1697" s="6"/>
      <c r="IB1697" s="6"/>
      <c r="IC1697" s="6"/>
      <c r="ID1697" s="6"/>
      <c r="IE1697" s="6"/>
      <c r="IF1697" s="6"/>
      <c r="IG1697" s="6"/>
      <c r="IH1697" s="6"/>
      <c r="II1697" s="6"/>
      <c r="IJ1697" s="6"/>
      <c r="IK1697" s="6"/>
      <c r="IL1697" s="6"/>
      <c r="IM1697" s="6"/>
      <c r="IN1697" s="6"/>
      <c r="IO1697" s="6"/>
      <c r="IP1697" s="6"/>
      <c r="IQ1697" s="6"/>
      <c r="IR1697" s="6"/>
      <c r="IS1697" s="6"/>
      <c r="IT1697" s="6"/>
      <c r="IU1697" s="6"/>
      <c r="IV1697" s="6"/>
      <c r="IW1697" s="6"/>
      <c r="IX1697" s="6"/>
      <c r="IY1697" s="6"/>
      <c r="IZ1697" s="6"/>
    </row>
    <row r="1698" spans="1:260" s="5" customFormat="1" x14ac:dyDescent="0.35">
      <c r="A1698" s="32">
        <v>1694</v>
      </c>
      <c r="B1698" s="33">
        <f>ESTUDIANTES!B1698</f>
        <v>0</v>
      </c>
      <c r="C1698" s="33">
        <f>ESTUDIANTES!C1698</f>
        <v>0</v>
      </c>
      <c r="D1698" s="99">
        <f>ESTUDIANTES!D1698</f>
        <v>0</v>
      </c>
      <c r="E1698" s="99"/>
      <c r="F1698" s="99"/>
      <c r="G1698" s="99"/>
      <c r="H1698" s="34">
        <f>ESTUDIANTES!E1698</f>
        <v>0</v>
      </c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  <c r="GG1698" s="6"/>
      <c r="GH1698" s="6"/>
      <c r="GI1698" s="6"/>
      <c r="GJ1698" s="6"/>
      <c r="GK1698" s="6"/>
      <c r="GL1698" s="6"/>
      <c r="GM1698" s="6"/>
      <c r="GN1698" s="6"/>
      <c r="GO1698" s="6"/>
      <c r="GP1698" s="6"/>
      <c r="GQ1698" s="6"/>
      <c r="GR1698" s="6"/>
      <c r="GS1698" s="6"/>
      <c r="GT1698" s="6"/>
      <c r="GU1698" s="6"/>
      <c r="GV1698" s="6"/>
      <c r="GW1698" s="6"/>
      <c r="GX1698" s="6"/>
      <c r="GY1698" s="6"/>
      <c r="GZ1698" s="6"/>
      <c r="HA1698" s="6"/>
      <c r="HB1698" s="6"/>
      <c r="HC1698" s="6"/>
      <c r="HD1698" s="6"/>
      <c r="HE1698" s="6"/>
      <c r="HF1698" s="6"/>
      <c r="HG1698" s="6"/>
      <c r="HH1698" s="6"/>
      <c r="HI1698" s="6"/>
      <c r="HJ1698" s="6"/>
      <c r="HK1698" s="6"/>
      <c r="HL1698" s="6"/>
      <c r="HM1698" s="6"/>
      <c r="HN1698" s="6"/>
      <c r="HO1698" s="6"/>
      <c r="HP1698" s="6"/>
      <c r="HQ1698" s="6"/>
      <c r="HR1698" s="6"/>
      <c r="HS1698" s="6"/>
      <c r="HT1698" s="6"/>
      <c r="HU1698" s="6"/>
      <c r="HV1698" s="6"/>
      <c r="HW1698" s="6"/>
      <c r="HX1698" s="6"/>
      <c r="HY1698" s="6"/>
      <c r="HZ1698" s="6"/>
      <c r="IA1698" s="6"/>
      <c r="IB1698" s="6"/>
      <c r="IC1698" s="6"/>
      <c r="ID1698" s="6"/>
      <c r="IE1698" s="6"/>
      <c r="IF1698" s="6"/>
      <c r="IG1698" s="6"/>
      <c r="IH1698" s="6"/>
      <c r="II1698" s="6"/>
      <c r="IJ1698" s="6"/>
      <c r="IK1698" s="6"/>
      <c r="IL1698" s="6"/>
      <c r="IM1698" s="6"/>
      <c r="IN1698" s="6"/>
      <c r="IO1698" s="6"/>
      <c r="IP1698" s="6"/>
      <c r="IQ1698" s="6"/>
      <c r="IR1698" s="6"/>
      <c r="IS1698" s="6"/>
      <c r="IT1698" s="6"/>
      <c r="IU1698" s="6"/>
      <c r="IV1698" s="6"/>
      <c r="IW1698" s="6"/>
      <c r="IX1698" s="6"/>
      <c r="IY1698" s="6"/>
      <c r="IZ1698" s="6"/>
    </row>
    <row r="1699" spans="1:260" s="5" customFormat="1" x14ac:dyDescent="0.35">
      <c r="A1699" s="32">
        <v>1695</v>
      </c>
      <c r="B1699" s="33">
        <f>ESTUDIANTES!B1699</f>
        <v>0</v>
      </c>
      <c r="C1699" s="33">
        <f>ESTUDIANTES!C1699</f>
        <v>0</v>
      </c>
      <c r="D1699" s="99">
        <f>ESTUDIANTES!D1699</f>
        <v>0</v>
      </c>
      <c r="E1699" s="99"/>
      <c r="F1699" s="99"/>
      <c r="G1699" s="99"/>
      <c r="H1699" s="34">
        <f>ESTUDIANTES!E1699</f>
        <v>0</v>
      </c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  <c r="GG1699" s="6"/>
      <c r="GH1699" s="6"/>
      <c r="GI1699" s="6"/>
      <c r="GJ1699" s="6"/>
      <c r="GK1699" s="6"/>
      <c r="GL1699" s="6"/>
      <c r="GM1699" s="6"/>
      <c r="GN1699" s="6"/>
      <c r="GO1699" s="6"/>
      <c r="GP1699" s="6"/>
      <c r="GQ1699" s="6"/>
      <c r="GR1699" s="6"/>
      <c r="GS1699" s="6"/>
      <c r="GT1699" s="6"/>
      <c r="GU1699" s="6"/>
      <c r="GV1699" s="6"/>
      <c r="GW1699" s="6"/>
      <c r="GX1699" s="6"/>
      <c r="GY1699" s="6"/>
      <c r="GZ1699" s="6"/>
      <c r="HA1699" s="6"/>
      <c r="HB1699" s="6"/>
      <c r="HC1699" s="6"/>
      <c r="HD1699" s="6"/>
      <c r="HE1699" s="6"/>
      <c r="HF1699" s="6"/>
      <c r="HG1699" s="6"/>
      <c r="HH1699" s="6"/>
      <c r="HI1699" s="6"/>
      <c r="HJ1699" s="6"/>
      <c r="HK1699" s="6"/>
      <c r="HL1699" s="6"/>
      <c r="HM1699" s="6"/>
      <c r="HN1699" s="6"/>
      <c r="HO1699" s="6"/>
      <c r="HP1699" s="6"/>
      <c r="HQ1699" s="6"/>
      <c r="HR1699" s="6"/>
      <c r="HS1699" s="6"/>
      <c r="HT1699" s="6"/>
      <c r="HU1699" s="6"/>
      <c r="HV1699" s="6"/>
      <c r="HW1699" s="6"/>
      <c r="HX1699" s="6"/>
      <c r="HY1699" s="6"/>
      <c r="HZ1699" s="6"/>
      <c r="IA1699" s="6"/>
      <c r="IB1699" s="6"/>
      <c r="IC1699" s="6"/>
      <c r="ID1699" s="6"/>
      <c r="IE1699" s="6"/>
      <c r="IF1699" s="6"/>
      <c r="IG1699" s="6"/>
      <c r="IH1699" s="6"/>
      <c r="II1699" s="6"/>
      <c r="IJ1699" s="6"/>
      <c r="IK1699" s="6"/>
      <c r="IL1699" s="6"/>
      <c r="IM1699" s="6"/>
      <c r="IN1699" s="6"/>
      <c r="IO1699" s="6"/>
      <c r="IP1699" s="6"/>
      <c r="IQ1699" s="6"/>
      <c r="IR1699" s="6"/>
      <c r="IS1699" s="6"/>
      <c r="IT1699" s="6"/>
      <c r="IU1699" s="6"/>
      <c r="IV1699" s="6"/>
      <c r="IW1699" s="6"/>
      <c r="IX1699" s="6"/>
      <c r="IY1699" s="6"/>
      <c r="IZ1699" s="6"/>
    </row>
    <row r="1700" spans="1:260" s="5" customFormat="1" x14ac:dyDescent="0.35">
      <c r="A1700" s="32">
        <v>1696</v>
      </c>
      <c r="B1700" s="33">
        <f>ESTUDIANTES!B1700</f>
        <v>0</v>
      </c>
      <c r="C1700" s="33">
        <f>ESTUDIANTES!C1700</f>
        <v>0</v>
      </c>
      <c r="D1700" s="99">
        <f>ESTUDIANTES!D1700</f>
        <v>0</v>
      </c>
      <c r="E1700" s="99"/>
      <c r="F1700" s="99"/>
      <c r="G1700" s="99"/>
      <c r="H1700" s="34">
        <f>ESTUDIANTES!E1700</f>
        <v>0</v>
      </c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  <c r="EY1700" s="6"/>
      <c r="EZ1700" s="6"/>
      <c r="FA1700" s="6"/>
      <c r="FB1700" s="6"/>
      <c r="FC1700" s="6"/>
      <c r="FD1700" s="6"/>
      <c r="FE1700" s="6"/>
      <c r="FF1700" s="6"/>
      <c r="FG1700" s="6"/>
      <c r="FH1700" s="6"/>
      <c r="FI1700" s="6"/>
      <c r="FJ1700" s="6"/>
      <c r="FK1700" s="6"/>
      <c r="FL1700" s="6"/>
      <c r="FM1700" s="6"/>
      <c r="FN1700" s="6"/>
      <c r="FO1700" s="6"/>
      <c r="FP1700" s="6"/>
      <c r="FQ1700" s="6"/>
      <c r="FR1700" s="6"/>
      <c r="FS1700" s="6"/>
      <c r="FT1700" s="6"/>
      <c r="FU1700" s="6"/>
      <c r="FV1700" s="6"/>
      <c r="FW1700" s="6"/>
      <c r="FX1700" s="6"/>
      <c r="FY1700" s="6"/>
      <c r="FZ1700" s="6"/>
      <c r="GA1700" s="6"/>
      <c r="GB1700" s="6"/>
      <c r="GC1700" s="6"/>
      <c r="GD1700" s="6"/>
      <c r="GE1700" s="6"/>
      <c r="GF1700" s="6"/>
      <c r="GG1700" s="6"/>
      <c r="GH1700" s="6"/>
      <c r="GI1700" s="6"/>
      <c r="GJ1700" s="6"/>
      <c r="GK1700" s="6"/>
      <c r="GL1700" s="6"/>
      <c r="GM1700" s="6"/>
      <c r="GN1700" s="6"/>
      <c r="GO1700" s="6"/>
      <c r="GP1700" s="6"/>
      <c r="GQ1700" s="6"/>
      <c r="GR1700" s="6"/>
      <c r="GS1700" s="6"/>
      <c r="GT1700" s="6"/>
      <c r="GU1700" s="6"/>
      <c r="GV1700" s="6"/>
      <c r="GW1700" s="6"/>
      <c r="GX1700" s="6"/>
      <c r="GY1700" s="6"/>
      <c r="GZ1700" s="6"/>
      <c r="HA1700" s="6"/>
      <c r="HB1700" s="6"/>
      <c r="HC1700" s="6"/>
      <c r="HD1700" s="6"/>
      <c r="HE1700" s="6"/>
      <c r="HF1700" s="6"/>
      <c r="HG1700" s="6"/>
      <c r="HH1700" s="6"/>
      <c r="HI1700" s="6"/>
      <c r="HJ1700" s="6"/>
      <c r="HK1700" s="6"/>
      <c r="HL1700" s="6"/>
      <c r="HM1700" s="6"/>
      <c r="HN1700" s="6"/>
      <c r="HO1700" s="6"/>
      <c r="HP1700" s="6"/>
      <c r="HQ1700" s="6"/>
      <c r="HR1700" s="6"/>
      <c r="HS1700" s="6"/>
      <c r="HT1700" s="6"/>
      <c r="HU1700" s="6"/>
      <c r="HV1700" s="6"/>
      <c r="HW1700" s="6"/>
      <c r="HX1700" s="6"/>
      <c r="HY1700" s="6"/>
      <c r="HZ1700" s="6"/>
      <c r="IA1700" s="6"/>
      <c r="IB1700" s="6"/>
      <c r="IC1700" s="6"/>
      <c r="ID1700" s="6"/>
      <c r="IE1700" s="6"/>
      <c r="IF1700" s="6"/>
      <c r="IG1700" s="6"/>
      <c r="IH1700" s="6"/>
      <c r="II1700" s="6"/>
      <c r="IJ1700" s="6"/>
      <c r="IK1700" s="6"/>
      <c r="IL1700" s="6"/>
      <c r="IM1700" s="6"/>
      <c r="IN1700" s="6"/>
      <c r="IO1700" s="6"/>
      <c r="IP1700" s="6"/>
      <c r="IQ1700" s="6"/>
      <c r="IR1700" s="6"/>
      <c r="IS1700" s="6"/>
      <c r="IT1700" s="6"/>
      <c r="IU1700" s="6"/>
      <c r="IV1700" s="6"/>
      <c r="IW1700" s="6"/>
      <c r="IX1700" s="6"/>
      <c r="IY1700" s="6"/>
      <c r="IZ1700" s="6"/>
    </row>
    <row r="1701" spans="1:260" s="5" customFormat="1" x14ac:dyDescent="0.35">
      <c r="A1701" s="32">
        <v>1697</v>
      </c>
      <c r="B1701" s="33">
        <f>ESTUDIANTES!B1701</f>
        <v>0</v>
      </c>
      <c r="C1701" s="33">
        <f>ESTUDIANTES!C1701</f>
        <v>0</v>
      </c>
      <c r="D1701" s="99">
        <f>ESTUDIANTES!D1701</f>
        <v>0</v>
      </c>
      <c r="E1701" s="99"/>
      <c r="F1701" s="99"/>
      <c r="G1701" s="99"/>
      <c r="H1701" s="34">
        <f>ESTUDIANTES!E1701</f>
        <v>0</v>
      </c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  <c r="GG1701" s="6"/>
      <c r="GH1701" s="6"/>
      <c r="GI1701" s="6"/>
      <c r="GJ1701" s="6"/>
      <c r="GK1701" s="6"/>
      <c r="GL1701" s="6"/>
      <c r="GM1701" s="6"/>
      <c r="GN1701" s="6"/>
      <c r="GO1701" s="6"/>
      <c r="GP1701" s="6"/>
      <c r="GQ1701" s="6"/>
      <c r="GR1701" s="6"/>
      <c r="GS1701" s="6"/>
      <c r="GT1701" s="6"/>
      <c r="GU1701" s="6"/>
      <c r="GV1701" s="6"/>
      <c r="GW1701" s="6"/>
      <c r="GX1701" s="6"/>
      <c r="GY1701" s="6"/>
      <c r="GZ1701" s="6"/>
      <c r="HA1701" s="6"/>
      <c r="HB1701" s="6"/>
      <c r="HC1701" s="6"/>
      <c r="HD1701" s="6"/>
      <c r="HE1701" s="6"/>
      <c r="HF1701" s="6"/>
      <c r="HG1701" s="6"/>
      <c r="HH1701" s="6"/>
      <c r="HI1701" s="6"/>
      <c r="HJ1701" s="6"/>
      <c r="HK1701" s="6"/>
      <c r="HL1701" s="6"/>
      <c r="HM1701" s="6"/>
      <c r="HN1701" s="6"/>
      <c r="HO1701" s="6"/>
      <c r="HP1701" s="6"/>
      <c r="HQ1701" s="6"/>
      <c r="HR1701" s="6"/>
      <c r="HS1701" s="6"/>
      <c r="HT1701" s="6"/>
      <c r="HU1701" s="6"/>
      <c r="HV1701" s="6"/>
      <c r="HW1701" s="6"/>
      <c r="HX1701" s="6"/>
      <c r="HY1701" s="6"/>
      <c r="HZ1701" s="6"/>
      <c r="IA1701" s="6"/>
      <c r="IB1701" s="6"/>
      <c r="IC1701" s="6"/>
      <c r="ID1701" s="6"/>
      <c r="IE1701" s="6"/>
      <c r="IF1701" s="6"/>
      <c r="IG1701" s="6"/>
      <c r="IH1701" s="6"/>
      <c r="II1701" s="6"/>
      <c r="IJ1701" s="6"/>
      <c r="IK1701" s="6"/>
      <c r="IL1701" s="6"/>
      <c r="IM1701" s="6"/>
      <c r="IN1701" s="6"/>
      <c r="IO1701" s="6"/>
      <c r="IP1701" s="6"/>
      <c r="IQ1701" s="6"/>
      <c r="IR1701" s="6"/>
      <c r="IS1701" s="6"/>
      <c r="IT1701" s="6"/>
      <c r="IU1701" s="6"/>
      <c r="IV1701" s="6"/>
      <c r="IW1701" s="6"/>
      <c r="IX1701" s="6"/>
      <c r="IY1701" s="6"/>
      <c r="IZ1701" s="6"/>
    </row>
    <row r="1702" spans="1:260" s="5" customFormat="1" x14ac:dyDescent="0.35">
      <c r="A1702" s="32">
        <v>1698</v>
      </c>
      <c r="B1702" s="33">
        <f>ESTUDIANTES!B1702</f>
        <v>0</v>
      </c>
      <c r="C1702" s="33">
        <f>ESTUDIANTES!C1702</f>
        <v>0</v>
      </c>
      <c r="D1702" s="99">
        <f>ESTUDIANTES!D1702</f>
        <v>0</v>
      </c>
      <c r="E1702" s="99"/>
      <c r="F1702" s="99"/>
      <c r="G1702" s="99"/>
      <c r="H1702" s="34">
        <f>ESTUDIANTES!E1702</f>
        <v>0</v>
      </c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  <c r="GG1702" s="6"/>
      <c r="GH1702" s="6"/>
      <c r="GI1702" s="6"/>
      <c r="GJ1702" s="6"/>
      <c r="GK1702" s="6"/>
      <c r="GL1702" s="6"/>
      <c r="GM1702" s="6"/>
      <c r="GN1702" s="6"/>
      <c r="GO1702" s="6"/>
      <c r="GP1702" s="6"/>
      <c r="GQ1702" s="6"/>
      <c r="GR1702" s="6"/>
      <c r="GS1702" s="6"/>
      <c r="GT1702" s="6"/>
      <c r="GU1702" s="6"/>
      <c r="GV1702" s="6"/>
      <c r="GW1702" s="6"/>
      <c r="GX1702" s="6"/>
      <c r="GY1702" s="6"/>
      <c r="GZ1702" s="6"/>
      <c r="HA1702" s="6"/>
      <c r="HB1702" s="6"/>
      <c r="HC1702" s="6"/>
      <c r="HD1702" s="6"/>
      <c r="HE1702" s="6"/>
      <c r="HF1702" s="6"/>
      <c r="HG1702" s="6"/>
      <c r="HH1702" s="6"/>
      <c r="HI1702" s="6"/>
      <c r="HJ1702" s="6"/>
      <c r="HK1702" s="6"/>
      <c r="HL1702" s="6"/>
      <c r="HM1702" s="6"/>
      <c r="HN1702" s="6"/>
      <c r="HO1702" s="6"/>
      <c r="HP1702" s="6"/>
      <c r="HQ1702" s="6"/>
      <c r="HR1702" s="6"/>
      <c r="HS1702" s="6"/>
      <c r="HT1702" s="6"/>
      <c r="HU1702" s="6"/>
      <c r="HV1702" s="6"/>
      <c r="HW1702" s="6"/>
      <c r="HX1702" s="6"/>
      <c r="HY1702" s="6"/>
      <c r="HZ1702" s="6"/>
      <c r="IA1702" s="6"/>
      <c r="IB1702" s="6"/>
      <c r="IC1702" s="6"/>
      <c r="ID1702" s="6"/>
      <c r="IE1702" s="6"/>
      <c r="IF1702" s="6"/>
      <c r="IG1702" s="6"/>
      <c r="IH1702" s="6"/>
      <c r="II1702" s="6"/>
      <c r="IJ1702" s="6"/>
      <c r="IK1702" s="6"/>
      <c r="IL1702" s="6"/>
      <c r="IM1702" s="6"/>
      <c r="IN1702" s="6"/>
      <c r="IO1702" s="6"/>
      <c r="IP1702" s="6"/>
      <c r="IQ1702" s="6"/>
      <c r="IR1702" s="6"/>
      <c r="IS1702" s="6"/>
      <c r="IT1702" s="6"/>
      <c r="IU1702" s="6"/>
      <c r="IV1702" s="6"/>
      <c r="IW1702" s="6"/>
      <c r="IX1702" s="6"/>
      <c r="IY1702" s="6"/>
      <c r="IZ1702" s="6"/>
    </row>
    <row r="1703" spans="1:260" s="5" customFormat="1" x14ac:dyDescent="0.35">
      <c r="A1703" s="32">
        <v>1699</v>
      </c>
      <c r="B1703" s="33">
        <f>ESTUDIANTES!B1703</f>
        <v>0</v>
      </c>
      <c r="C1703" s="33">
        <f>ESTUDIANTES!C1703</f>
        <v>0</v>
      </c>
      <c r="D1703" s="99">
        <f>ESTUDIANTES!D1703</f>
        <v>0</v>
      </c>
      <c r="E1703" s="99"/>
      <c r="F1703" s="99"/>
      <c r="G1703" s="99"/>
      <c r="H1703" s="34">
        <f>ESTUDIANTES!E1703</f>
        <v>0</v>
      </c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  <c r="GG1703" s="6"/>
      <c r="GH1703" s="6"/>
      <c r="GI1703" s="6"/>
      <c r="GJ1703" s="6"/>
      <c r="GK1703" s="6"/>
      <c r="GL1703" s="6"/>
      <c r="GM1703" s="6"/>
      <c r="GN1703" s="6"/>
      <c r="GO1703" s="6"/>
      <c r="GP1703" s="6"/>
      <c r="GQ1703" s="6"/>
      <c r="GR1703" s="6"/>
      <c r="GS1703" s="6"/>
      <c r="GT1703" s="6"/>
      <c r="GU1703" s="6"/>
      <c r="GV1703" s="6"/>
      <c r="GW1703" s="6"/>
      <c r="GX1703" s="6"/>
      <c r="GY1703" s="6"/>
      <c r="GZ1703" s="6"/>
      <c r="HA1703" s="6"/>
      <c r="HB1703" s="6"/>
      <c r="HC1703" s="6"/>
      <c r="HD1703" s="6"/>
      <c r="HE1703" s="6"/>
      <c r="HF1703" s="6"/>
      <c r="HG1703" s="6"/>
      <c r="HH1703" s="6"/>
      <c r="HI1703" s="6"/>
      <c r="HJ1703" s="6"/>
      <c r="HK1703" s="6"/>
      <c r="HL1703" s="6"/>
      <c r="HM1703" s="6"/>
      <c r="HN1703" s="6"/>
      <c r="HO1703" s="6"/>
      <c r="HP1703" s="6"/>
      <c r="HQ1703" s="6"/>
      <c r="HR1703" s="6"/>
      <c r="HS1703" s="6"/>
      <c r="HT1703" s="6"/>
      <c r="HU1703" s="6"/>
      <c r="HV1703" s="6"/>
      <c r="HW1703" s="6"/>
      <c r="HX1703" s="6"/>
      <c r="HY1703" s="6"/>
      <c r="HZ1703" s="6"/>
      <c r="IA1703" s="6"/>
      <c r="IB1703" s="6"/>
      <c r="IC1703" s="6"/>
      <c r="ID1703" s="6"/>
      <c r="IE1703" s="6"/>
      <c r="IF1703" s="6"/>
      <c r="IG1703" s="6"/>
      <c r="IH1703" s="6"/>
      <c r="II1703" s="6"/>
      <c r="IJ1703" s="6"/>
      <c r="IK1703" s="6"/>
      <c r="IL1703" s="6"/>
      <c r="IM1703" s="6"/>
      <c r="IN1703" s="6"/>
      <c r="IO1703" s="6"/>
      <c r="IP1703" s="6"/>
      <c r="IQ1703" s="6"/>
      <c r="IR1703" s="6"/>
      <c r="IS1703" s="6"/>
      <c r="IT1703" s="6"/>
      <c r="IU1703" s="6"/>
      <c r="IV1703" s="6"/>
      <c r="IW1703" s="6"/>
      <c r="IX1703" s="6"/>
      <c r="IY1703" s="6"/>
      <c r="IZ1703" s="6"/>
    </row>
    <row r="1704" spans="1:260" s="5" customFormat="1" x14ac:dyDescent="0.35">
      <c r="A1704" s="32">
        <v>1700</v>
      </c>
      <c r="B1704" s="33">
        <f>ESTUDIANTES!B1704</f>
        <v>0</v>
      </c>
      <c r="C1704" s="33">
        <f>ESTUDIANTES!C1704</f>
        <v>0</v>
      </c>
      <c r="D1704" s="99">
        <f>ESTUDIANTES!D1704</f>
        <v>0</v>
      </c>
      <c r="E1704" s="99"/>
      <c r="F1704" s="99"/>
      <c r="G1704" s="99"/>
      <c r="H1704" s="34">
        <f>ESTUDIANTES!E1704</f>
        <v>0</v>
      </c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  <c r="GG1704" s="6"/>
      <c r="GH1704" s="6"/>
      <c r="GI1704" s="6"/>
      <c r="GJ1704" s="6"/>
      <c r="GK1704" s="6"/>
      <c r="GL1704" s="6"/>
      <c r="GM1704" s="6"/>
      <c r="GN1704" s="6"/>
      <c r="GO1704" s="6"/>
      <c r="GP1704" s="6"/>
      <c r="GQ1704" s="6"/>
      <c r="GR1704" s="6"/>
      <c r="GS1704" s="6"/>
      <c r="GT1704" s="6"/>
      <c r="GU1704" s="6"/>
      <c r="GV1704" s="6"/>
      <c r="GW1704" s="6"/>
      <c r="GX1704" s="6"/>
      <c r="GY1704" s="6"/>
      <c r="GZ1704" s="6"/>
      <c r="HA1704" s="6"/>
      <c r="HB1704" s="6"/>
      <c r="HC1704" s="6"/>
      <c r="HD1704" s="6"/>
      <c r="HE1704" s="6"/>
      <c r="HF1704" s="6"/>
      <c r="HG1704" s="6"/>
      <c r="HH1704" s="6"/>
      <c r="HI1704" s="6"/>
      <c r="HJ1704" s="6"/>
      <c r="HK1704" s="6"/>
      <c r="HL1704" s="6"/>
      <c r="HM1704" s="6"/>
      <c r="HN1704" s="6"/>
      <c r="HO1704" s="6"/>
      <c r="HP1704" s="6"/>
      <c r="HQ1704" s="6"/>
      <c r="HR1704" s="6"/>
      <c r="HS1704" s="6"/>
      <c r="HT1704" s="6"/>
      <c r="HU1704" s="6"/>
      <c r="HV1704" s="6"/>
      <c r="HW1704" s="6"/>
      <c r="HX1704" s="6"/>
      <c r="HY1704" s="6"/>
      <c r="HZ1704" s="6"/>
      <c r="IA1704" s="6"/>
      <c r="IB1704" s="6"/>
      <c r="IC1704" s="6"/>
      <c r="ID1704" s="6"/>
      <c r="IE1704" s="6"/>
      <c r="IF1704" s="6"/>
      <c r="IG1704" s="6"/>
      <c r="IH1704" s="6"/>
      <c r="II1704" s="6"/>
      <c r="IJ1704" s="6"/>
      <c r="IK1704" s="6"/>
      <c r="IL1704" s="6"/>
      <c r="IM1704" s="6"/>
      <c r="IN1704" s="6"/>
      <c r="IO1704" s="6"/>
      <c r="IP1704" s="6"/>
      <c r="IQ1704" s="6"/>
      <c r="IR1704" s="6"/>
      <c r="IS1704" s="6"/>
      <c r="IT1704" s="6"/>
      <c r="IU1704" s="6"/>
      <c r="IV1704" s="6"/>
      <c r="IW1704" s="6"/>
      <c r="IX1704" s="6"/>
      <c r="IY1704" s="6"/>
      <c r="IZ1704" s="6"/>
    </row>
    <row r="1705" spans="1:260" s="5" customFormat="1" x14ac:dyDescent="0.35">
      <c r="A1705" s="32">
        <v>1701</v>
      </c>
      <c r="B1705" s="33">
        <f>ESTUDIANTES!B1705</f>
        <v>0</v>
      </c>
      <c r="C1705" s="33">
        <f>ESTUDIANTES!C1705</f>
        <v>0</v>
      </c>
      <c r="D1705" s="99">
        <f>ESTUDIANTES!D1705</f>
        <v>0</v>
      </c>
      <c r="E1705" s="99"/>
      <c r="F1705" s="99"/>
      <c r="G1705" s="99"/>
      <c r="H1705" s="34">
        <f>ESTUDIANTES!E1705</f>
        <v>0</v>
      </c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  <c r="GG1705" s="6"/>
      <c r="GH1705" s="6"/>
      <c r="GI1705" s="6"/>
      <c r="GJ1705" s="6"/>
      <c r="GK1705" s="6"/>
      <c r="GL1705" s="6"/>
      <c r="GM1705" s="6"/>
      <c r="GN1705" s="6"/>
      <c r="GO1705" s="6"/>
      <c r="GP1705" s="6"/>
      <c r="GQ1705" s="6"/>
      <c r="GR1705" s="6"/>
      <c r="GS1705" s="6"/>
      <c r="GT1705" s="6"/>
      <c r="GU1705" s="6"/>
      <c r="GV1705" s="6"/>
      <c r="GW1705" s="6"/>
      <c r="GX1705" s="6"/>
      <c r="GY1705" s="6"/>
      <c r="GZ1705" s="6"/>
      <c r="HA1705" s="6"/>
      <c r="HB1705" s="6"/>
      <c r="HC1705" s="6"/>
      <c r="HD1705" s="6"/>
      <c r="HE1705" s="6"/>
      <c r="HF1705" s="6"/>
      <c r="HG1705" s="6"/>
      <c r="HH1705" s="6"/>
      <c r="HI1705" s="6"/>
      <c r="HJ1705" s="6"/>
      <c r="HK1705" s="6"/>
      <c r="HL1705" s="6"/>
      <c r="HM1705" s="6"/>
      <c r="HN1705" s="6"/>
      <c r="HO1705" s="6"/>
      <c r="HP1705" s="6"/>
      <c r="HQ1705" s="6"/>
      <c r="HR1705" s="6"/>
      <c r="HS1705" s="6"/>
      <c r="HT1705" s="6"/>
      <c r="HU1705" s="6"/>
      <c r="HV1705" s="6"/>
      <c r="HW1705" s="6"/>
      <c r="HX1705" s="6"/>
      <c r="HY1705" s="6"/>
      <c r="HZ1705" s="6"/>
      <c r="IA1705" s="6"/>
      <c r="IB1705" s="6"/>
      <c r="IC1705" s="6"/>
      <c r="ID1705" s="6"/>
      <c r="IE1705" s="6"/>
      <c r="IF1705" s="6"/>
      <c r="IG1705" s="6"/>
      <c r="IH1705" s="6"/>
      <c r="II1705" s="6"/>
      <c r="IJ1705" s="6"/>
      <c r="IK1705" s="6"/>
      <c r="IL1705" s="6"/>
      <c r="IM1705" s="6"/>
      <c r="IN1705" s="6"/>
      <c r="IO1705" s="6"/>
      <c r="IP1705" s="6"/>
      <c r="IQ1705" s="6"/>
      <c r="IR1705" s="6"/>
      <c r="IS1705" s="6"/>
      <c r="IT1705" s="6"/>
      <c r="IU1705" s="6"/>
      <c r="IV1705" s="6"/>
      <c r="IW1705" s="6"/>
      <c r="IX1705" s="6"/>
      <c r="IY1705" s="6"/>
      <c r="IZ1705" s="6"/>
    </row>
    <row r="1706" spans="1:260" s="5" customFormat="1" x14ac:dyDescent="0.35">
      <c r="A1706" s="32">
        <v>1702</v>
      </c>
      <c r="B1706" s="33">
        <f>ESTUDIANTES!B1706</f>
        <v>0</v>
      </c>
      <c r="C1706" s="33">
        <f>ESTUDIANTES!C1706</f>
        <v>0</v>
      </c>
      <c r="D1706" s="99">
        <f>ESTUDIANTES!D1706</f>
        <v>0</v>
      </c>
      <c r="E1706" s="99"/>
      <c r="F1706" s="99"/>
      <c r="G1706" s="99"/>
      <c r="H1706" s="34">
        <f>ESTUDIANTES!E1706</f>
        <v>0</v>
      </c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  <c r="GG1706" s="6"/>
      <c r="GH1706" s="6"/>
      <c r="GI1706" s="6"/>
      <c r="GJ1706" s="6"/>
      <c r="GK1706" s="6"/>
      <c r="GL1706" s="6"/>
      <c r="GM1706" s="6"/>
      <c r="GN1706" s="6"/>
      <c r="GO1706" s="6"/>
      <c r="GP1706" s="6"/>
      <c r="GQ1706" s="6"/>
      <c r="GR1706" s="6"/>
      <c r="GS1706" s="6"/>
      <c r="GT1706" s="6"/>
      <c r="GU1706" s="6"/>
      <c r="GV1706" s="6"/>
      <c r="GW1706" s="6"/>
      <c r="GX1706" s="6"/>
      <c r="GY1706" s="6"/>
      <c r="GZ1706" s="6"/>
      <c r="HA1706" s="6"/>
      <c r="HB1706" s="6"/>
      <c r="HC1706" s="6"/>
      <c r="HD1706" s="6"/>
      <c r="HE1706" s="6"/>
      <c r="HF1706" s="6"/>
      <c r="HG1706" s="6"/>
      <c r="HH1706" s="6"/>
      <c r="HI1706" s="6"/>
      <c r="HJ1706" s="6"/>
      <c r="HK1706" s="6"/>
      <c r="HL1706" s="6"/>
      <c r="HM1706" s="6"/>
      <c r="HN1706" s="6"/>
      <c r="HO1706" s="6"/>
      <c r="HP1706" s="6"/>
      <c r="HQ1706" s="6"/>
      <c r="HR1706" s="6"/>
      <c r="HS1706" s="6"/>
      <c r="HT1706" s="6"/>
      <c r="HU1706" s="6"/>
      <c r="HV1706" s="6"/>
      <c r="HW1706" s="6"/>
      <c r="HX1706" s="6"/>
      <c r="HY1706" s="6"/>
      <c r="HZ1706" s="6"/>
      <c r="IA1706" s="6"/>
      <c r="IB1706" s="6"/>
      <c r="IC1706" s="6"/>
      <c r="ID1706" s="6"/>
      <c r="IE1706" s="6"/>
      <c r="IF1706" s="6"/>
      <c r="IG1706" s="6"/>
      <c r="IH1706" s="6"/>
      <c r="II1706" s="6"/>
      <c r="IJ1706" s="6"/>
      <c r="IK1706" s="6"/>
      <c r="IL1706" s="6"/>
      <c r="IM1706" s="6"/>
      <c r="IN1706" s="6"/>
      <c r="IO1706" s="6"/>
      <c r="IP1706" s="6"/>
      <c r="IQ1706" s="6"/>
      <c r="IR1706" s="6"/>
      <c r="IS1706" s="6"/>
      <c r="IT1706" s="6"/>
      <c r="IU1706" s="6"/>
      <c r="IV1706" s="6"/>
      <c r="IW1706" s="6"/>
      <c r="IX1706" s="6"/>
      <c r="IY1706" s="6"/>
      <c r="IZ1706" s="6"/>
    </row>
    <row r="1707" spans="1:260" s="5" customFormat="1" x14ac:dyDescent="0.35">
      <c r="A1707" s="32">
        <v>1703</v>
      </c>
      <c r="B1707" s="33">
        <f>ESTUDIANTES!B1707</f>
        <v>0</v>
      </c>
      <c r="C1707" s="33">
        <f>ESTUDIANTES!C1707</f>
        <v>0</v>
      </c>
      <c r="D1707" s="99">
        <f>ESTUDIANTES!D1707</f>
        <v>0</v>
      </c>
      <c r="E1707" s="99"/>
      <c r="F1707" s="99"/>
      <c r="G1707" s="99"/>
      <c r="H1707" s="34">
        <f>ESTUDIANTES!E1707</f>
        <v>0</v>
      </c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  <c r="DK1707" s="6"/>
      <c r="DL1707" s="6"/>
      <c r="DM1707" s="6"/>
      <c r="DN1707" s="6"/>
      <c r="DO1707" s="6"/>
      <c r="DP1707" s="6"/>
      <c r="DQ1707" s="6"/>
      <c r="DR1707" s="6"/>
      <c r="DS1707" s="6"/>
      <c r="DT1707" s="6"/>
      <c r="DU1707" s="6"/>
      <c r="DV1707" s="6"/>
      <c r="DW1707" s="6"/>
      <c r="DX1707" s="6"/>
      <c r="DY1707" s="6"/>
      <c r="DZ1707" s="6"/>
      <c r="EA1707" s="6"/>
      <c r="EB1707" s="6"/>
      <c r="EC1707" s="6"/>
      <c r="ED1707" s="6"/>
      <c r="EE1707" s="6"/>
      <c r="EF1707" s="6"/>
      <c r="EG1707" s="6"/>
      <c r="EH1707" s="6"/>
      <c r="EI1707" s="6"/>
      <c r="EJ1707" s="6"/>
      <c r="EK1707" s="6"/>
      <c r="EL1707" s="6"/>
      <c r="EM1707" s="6"/>
      <c r="EN1707" s="6"/>
      <c r="EO1707" s="6"/>
      <c r="EP1707" s="6"/>
      <c r="EQ1707" s="6"/>
      <c r="ER1707" s="6"/>
      <c r="ES1707" s="6"/>
      <c r="ET1707" s="6"/>
      <c r="EU1707" s="6"/>
      <c r="EV1707" s="6"/>
      <c r="EW1707" s="6"/>
      <c r="EX1707" s="6"/>
      <c r="EY1707" s="6"/>
      <c r="EZ1707" s="6"/>
      <c r="FA1707" s="6"/>
      <c r="FB1707" s="6"/>
      <c r="FC1707" s="6"/>
      <c r="FD1707" s="6"/>
      <c r="FE1707" s="6"/>
      <c r="FF1707" s="6"/>
      <c r="FG1707" s="6"/>
      <c r="FH1707" s="6"/>
      <c r="FI1707" s="6"/>
      <c r="FJ1707" s="6"/>
      <c r="FK1707" s="6"/>
      <c r="FL1707" s="6"/>
      <c r="FM1707" s="6"/>
      <c r="FN1707" s="6"/>
      <c r="FO1707" s="6"/>
      <c r="FP1707" s="6"/>
      <c r="FQ1707" s="6"/>
      <c r="FR1707" s="6"/>
      <c r="FS1707" s="6"/>
      <c r="FT1707" s="6"/>
      <c r="FU1707" s="6"/>
      <c r="FV1707" s="6"/>
      <c r="FW1707" s="6"/>
      <c r="FX1707" s="6"/>
      <c r="FY1707" s="6"/>
      <c r="FZ1707" s="6"/>
      <c r="GA1707" s="6"/>
      <c r="GB1707" s="6"/>
      <c r="GC1707" s="6"/>
      <c r="GD1707" s="6"/>
      <c r="GE1707" s="6"/>
      <c r="GF1707" s="6"/>
      <c r="GG1707" s="6"/>
      <c r="GH1707" s="6"/>
      <c r="GI1707" s="6"/>
      <c r="GJ1707" s="6"/>
      <c r="GK1707" s="6"/>
      <c r="GL1707" s="6"/>
      <c r="GM1707" s="6"/>
      <c r="GN1707" s="6"/>
      <c r="GO1707" s="6"/>
      <c r="GP1707" s="6"/>
      <c r="GQ1707" s="6"/>
      <c r="GR1707" s="6"/>
      <c r="GS1707" s="6"/>
      <c r="GT1707" s="6"/>
      <c r="GU1707" s="6"/>
      <c r="GV1707" s="6"/>
      <c r="GW1707" s="6"/>
      <c r="GX1707" s="6"/>
      <c r="GY1707" s="6"/>
      <c r="GZ1707" s="6"/>
      <c r="HA1707" s="6"/>
      <c r="HB1707" s="6"/>
      <c r="HC1707" s="6"/>
      <c r="HD1707" s="6"/>
      <c r="HE1707" s="6"/>
      <c r="HF1707" s="6"/>
      <c r="HG1707" s="6"/>
      <c r="HH1707" s="6"/>
      <c r="HI1707" s="6"/>
      <c r="HJ1707" s="6"/>
      <c r="HK1707" s="6"/>
      <c r="HL1707" s="6"/>
      <c r="HM1707" s="6"/>
      <c r="HN1707" s="6"/>
      <c r="HO1707" s="6"/>
      <c r="HP1707" s="6"/>
      <c r="HQ1707" s="6"/>
      <c r="HR1707" s="6"/>
      <c r="HS1707" s="6"/>
      <c r="HT1707" s="6"/>
      <c r="HU1707" s="6"/>
      <c r="HV1707" s="6"/>
      <c r="HW1707" s="6"/>
      <c r="HX1707" s="6"/>
      <c r="HY1707" s="6"/>
      <c r="HZ1707" s="6"/>
      <c r="IA1707" s="6"/>
      <c r="IB1707" s="6"/>
      <c r="IC1707" s="6"/>
      <c r="ID1707" s="6"/>
      <c r="IE1707" s="6"/>
      <c r="IF1707" s="6"/>
      <c r="IG1707" s="6"/>
      <c r="IH1707" s="6"/>
      <c r="II1707" s="6"/>
      <c r="IJ1707" s="6"/>
      <c r="IK1707" s="6"/>
      <c r="IL1707" s="6"/>
      <c r="IM1707" s="6"/>
      <c r="IN1707" s="6"/>
      <c r="IO1707" s="6"/>
      <c r="IP1707" s="6"/>
      <c r="IQ1707" s="6"/>
      <c r="IR1707" s="6"/>
      <c r="IS1707" s="6"/>
      <c r="IT1707" s="6"/>
      <c r="IU1707" s="6"/>
      <c r="IV1707" s="6"/>
      <c r="IW1707" s="6"/>
      <c r="IX1707" s="6"/>
      <c r="IY1707" s="6"/>
      <c r="IZ1707" s="6"/>
    </row>
    <row r="1708" spans="1:260" s="5" customFormat="1" x14ac:dyDescent="0.35">
      <c r="A1708" s="32">
        <v>1704</v>
      </c>
      <c r="B1708" s="33">
        <f>ESTUDIANTES!B1708</f>
        <v>0</v>
      </c>
      <c r="C1708" s="33">
        <f>ESTUDIANTES!C1708</f>
        <v>0</v>
      </c>
      <c r="D1708" s="99">
        <f>ESTUDIANTES!D1708</f>
        <v>0</v>
      </c>
      <c r="E1708" s="99"/>
      <c r="F1708" s="99"/>
      <c r="G1708" s="99"/>
      <c r="H1708" s="34">
        <f>ESTUDIANTES!E1708</f>
        <v>0</v>
      </c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  <c r="GG1708" s="6"/>
      <c r="GH1708" s="6"/>
      <c r="GI1708" s="6"/>
      <c r="GJ1708" s="6"/>
      <c r="GK1708" s="6"/>
      <c r="GL1708" s="6"/>
      <c r="GM1708" s="6"/>
      <c r="GN1708" s="6"/>
      <c r="GO1708" s="6"/>
      <c r="GP1708" s="6"/>
      <c r="GQ1708" s="6"/>
      <c r="GR1708" s="6"/>
      <c r="GS1708" s="6"/>
      <c r="GT1708" s="6"/>
      <c r="GU1708" s="6"/>
      <c r="GV1708" s="6"/>
      <c r="GW1708" s="6"/>
      <c r="GX1708" s="6"/>
      <c r="GY1708" s="6"/>
      <c r="GZ1708" s="6"/>
      <c r="HA1708" s="6"/>
      <c r="HB1708" s="6"/>
      <c r="HC1708" s="6"/>
      <c r="HD1708" s="6"/>
      <c r="HE1708" s="6"/>
      <c r="HF1708" s="6"/>
      <c r="HG1708" s="6"/>
      <c r="HH1708" s="6"/>
      <c r="HI1708" s="6"/>
      <c r="HJ1708" s="6"/>
      <c r="HK1708" s="6"/>
      <c r="HL1708" s="6"/>
      <c r="HM1708" s="6"/>
      <c r="HN1708" s="6"/>
      <c r="HO1708" s="6"/>
      <c r="HP1708" s="6"/>
      <c r="HQ1708" s="6"/>
      <c r="HR1708" s="6"/>
      <c r="HS1708" s="6"/>
      <c r="HT1708" s="6"/>
      <c r="HU1708" s="6"/>
      <c r="HV1708" s="6"/>
      <c r="HW1708" s="6"/>
      <c r="HX1708" s="6"/>
      <c r="HY1708" s="6"/>
      <c r="HZ1708" s="6"/>
      <c r="IA1708" s="6"/>
      <c r="IB1708" s="6"/>
      <c r="IC1708" s="6"/>
      <c r="ID1708" s="6"/>
      <c r="IE1708" s="6"/>
      <c r="IF1708" s="6"/>
      <c r="IG1708" s="6"/>
      <c r="IH1708" s="6"/>
      <c r="II1708" s="6"/>
      <c r="IJ1708" s="6"/>
      <c r="IK1708" s="6"/>
      <c r="IL1708" s="6"/>
      <c r="IM1708" s="6"/>
      <c r="IN1708" s="6"/>
      <c r="IO1708" s="6"/>
      <c r="IP1708" s="6"/>
      <c r="IQ1708" s="6"/>
      <c r="IR1708" s="6"/>
      <c r="IS1708" s="6"/>
      <c r="IT1708" s="6"/>
      <c r="IU1708" s="6"/>
      <c r="IV1708" s="6"/>
      <c r="IW1708" s="6"/>
      <c r="IX1708" s="6"/>
      <c r="IY1708" s="6"/>
      <c r="IZ1708" s="6"/>
    </row>
    <row r="1709" spans="1:260" s="5" customFormat="1" x14ac:dyDescent="0.35">
      <c r="A1709" s="32">
        <v>1705</v>
      </c>
      <c r="B1709" s="33">
        <f>ESTUDIANTES!B1709</f>
        <v>0</v>
      </c>
      <c r="C1709" s="33">
        <f>ESTUDIANTES!C1709</f>
        <v>0</v>
      </c>
      <c r="D1709" s="99">
        <f>ESTUDIANTES!D1709</f>
        <v>0</v>
      </c>
      <c r="E1709" s="99"/>
      <c r="F1709" s="99"/>
      <c r="G1709" s="99"/>
      <c r="H1709" s="34">
        <f>ESTUDIANTES!E1709</f>
        <v>0</v>
      </c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  <c r="GG1709" s="6"/>
      <c r="GH1709" s="6"/>
      <c r="GI1709" s="6"/>
      <c r="GJ1709" s="6"/>
      <c r="GK1709" s="6"/>
      <c r="GL1709" s="6"/>
      <c r="GM1709" s="6"/>
      <c r="GN1709" s="6"/>
      <c r="GO1709" s="6"/>
      <c r="GP1709" s="6"/>
      <c r="GQ1709" s="6"/>
      <c r="GR1709" s="6"/>
      <c r="GS1709" s="6"/>
      <c r="GT1709" s="6"/>
      <c r="GU1709" s="6"/>
      <c r="GV1709" s="6"/>
      <c r="GW1709" s="6"/>
      <c r="GX1709" s="6"/>
      <c r="GY1709" s="6"/>
      <c r="GZ1709" s="6"/>
      <c r="HA1709" s="6"/>
      <c r="HB1709" s="6"/>
      <c r="HC1709" s="6"/>
      <c r="HD1709" s="6"/>
      <c r="HE1709" s="6"/>
      <c r="HF1709" s="6"/>
      <c r="HG1709" s="6"/>
      <c r="HH1709" s="6"/>
      <c r="HI1709" s="6"/>
      <c r="HJ1709" s="6"/>
      <c r="HK1709" s="6"/>
      <c r="HL1709" s="6"/>
      <c r="HM1709" s="6"/>
      <c r="HN1709" s="6"/>
      <c r="HO1709" s="6"/>
      <c r="HP1709" s="6"/>
      <c r="HQ1709" s="6"/>
      <c r="HR1709" s="6"/>
      <c r="HS1709" s="6"/>
      <c r="HT1709" s="6"/>
      <c r="HU1709" s="6"/>
      <c r="HV1709" s="6"/>
      <c r="HW1709" s="6"/>
      <c r="HX1709" s="6"/>
      <c r="HY1709" s="6"/>
      <c r="HZ1709" s="6"/>
      <c r="IA1709" s="6"/>
      <c r="IB1709" s="6"/>
      <c r="IC1709" s="6"/>
      <c r="ID1709" s="6"/>
      <c r="IE1709" s="6"/>
      <c r="IF1709" s="6"/>
      <c r="IG1709" s="6"/>
      <c r="IH1709" s="6"/>
      <c r="II1709" s="6"/>
      <c r="IJ1709" s="6"/>
      <c r="IK1709" s="6"/>
      <c r="IL1709" s="6"/>
      <c r="IM1709" s="6"/>
      <c r="IN1709" s="6"/>
      <c r="IO1709" s="6"/>
      <c r="IP1709" s="6"/>
      <c r="IQ1709" s="6"/>
      <c r="IR1709" s="6"/>
      <c r="IS1709" s="6"/>
      <c r="IT1709" s="6"/>
      <c r="IU1709" s="6"/>
      <c r="IV1709" s="6"/>
      <c r="IW1709" s="6"/>
      <c r="IX1709" s="6"/>
      <c r="IY1709" s="6"/>
      <c r="IZ1709" s="6"/>
    </row>
    <row r="1710" spans="1:260" s="5" customFormat="1" x14ac:dyDescent="0.35">
      <c r="A1710" s="32">
        <v>1706</v>
      </c>
      <c r="B1710" s="33">
        <f>ESTUDIANTES!B1710</f>
        <v>0</v>
      </c>
      <c r="C1710" s="33">
        <f>ESTUDIANTES!C1710</f>
        <v>0</v>
      </c>
      <c r="D1710" s="99">
        <f>ESTUDIANTES!D1710</f>
        <v>0</v>
      </c>
      <c r="E1710" s="99"/>
      <c r="F1710" s="99"/>
      <c r="G1710" s="99"/>
      <c r="H1710" s="34">
        <f>ESTUDIANTES!E1710</f>
        <v>0</v>
      </c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  <c r="GG1710" s="6"/>
      <c r="GH1710" s="6"/>
      <c r="GI1710" s="6"/>
      <c r="GJ1710" s="6"/>
      <c r="GK1710" s="6"/>
      <c r="GL1710" s="6"/>
      <c r="GM1710" s="6"/>
      <c r="GN1710" s="6"/>
      <c r="GO1710" s="6"/>
      <c r="GP1710" s="6"/>
      <c r="GQ1710" s="6"/>
      <c r="GR1710" s="6"/>
      <c r="GS1710" s="6"/>
      <c r="GT1710" s="6"/>
      <c r="GU1710" s="6"/>
      <c r="GV1710" s="6"/>
      <c r="GW1710" s="6"/>
      <c r="GX1710" s="6"/>
      <c r="GY1710" s="6"/>
      <c r="GZ1710" s="6"/>
      <c r="HA1710" s="6"/>
      <c r="HB1710" s="6"/>
      <c r="HC1710" s="6"/>
      <c r="HD1710" s="6"/>
      <c r="HE1710" s="6"/>
      <c r="HF1710" s="6"/>
      <c r="HG1710" s="6"/>
      <c r="HH1710" s="6"/>
      <c r="HI1710" s="6"/>
      <c r="HJ1710" s="6"/>
      <c r="HK1710" s="6"/>
      <c r="HL1710" s="6"/>
      <c r="HM1710" s="6"/>
      <c r="HN1710" s="6"/>
      <c r="HO1710" s="6"/>
      <c r="HP1710" s="6"/>
      <c r="HQ1710" s="6"/>
      <c r="HR1710" s="6"/>
      <c r="HS1710" s="6"/>
      <c r="HT1710" s="6"/>
      <c r="HU1710" s="6"/>
      <c r="HV1710" s="6"/>
      <c r="HW1710" s="6"/>
      <c r="HX1710" s="6"/>
      <c r="HY1710" s="6"/>
      <c r="HZ1710" s="6"/>
      <c r="IA1710" s="6"/>
      <c r="IB1710" s="6"/>
      <c r="IC1710" s="6"/>
      <c r="ID1710" s="6"/>
      <c r="IE1710" s="6"/>
      <c r="IF1710" s="6"/>
      <c r="IG1710" s="6"/>
      <c r="IH1710" s="6"/>
      <c r="II1710" s="6"/>
      <c r="IJ1710" s="6"/>
      <c r="IK1710" s="6"/>
      <c r="IL1710" s="6"/>
      <c r="IM1710" s="6"/>
      <c r="IN1710" s="6"/>
      <c r="IO1710" s="6"/>
      <c r="IP1710" s="6"/>
      <c r="IQ1710" s="6"/>
      <c r="IR1710" s="6"/>
      <c r="IS1710" s="6"/>
      <c r="IT1710" s="6"/>
      <c r="IU1710" s="6"/>
      <c r="IV1710" s="6"/>
      <c r="IW1710" s="6"/>
      <c r="IX1710" s="6"/>
      <c r="IY1710" s="6"/>
      <c r="IZ1710" s="6"/>
    </row>
    <row r="1711" spans="1:260" s="5" customFormat="1" x14ac:dyDescent="0.35">
      <c r="A1711" s="32">
        <v>1707</v>
      </c>
      <c r="B1711" s="33">
        <f>ESTUDIANTES!B1711</f>
        <v>0</v>
      </c>
      <c r="C1711" s="33">
        <f>ESTUDIANTES!C1711</f>
        <v>0</v>
      </c>
      <c r="D1711" s="99">
        <f>ESTUDIANTES!D1711</f>
        <v>0</v>
      </c>
      <c r="E1711" s="99"/>
      <c r="F1711" s="99"/>
      <c r="G1711" s="99"/>
      <c r="H1711" s="34">
        <f>ESTUDIANTES!E1711</f>
        <v>0</v>
      </c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  <c r="DK1711" s="6"/>
      <c r="DL1711" s="6"/>
      <c r="DM1711" s="6"/>
      <c r="DN1711" s="6"/>
      <c r="DO1711" s="6"/>
      <c r="DP1711" s="6"/>
      <c r="DQ1711" s="6"/>
      <c r="DR1711" s="6"/>
      <c r="DS1711" s="6"/>
      <c r="DT1711" s="6"/>
      <c r="DU1711" s="6"/>
      <c r="DV1711" s="6"/>
      <c r="DW1711" s="6"/>
      <c r="DX1711" s="6"/>
      <c r="DY1711" s="6"/>
      <c r="DZ1711" s="6"/>
      <c r="EA1711" s="6"/>
      <c r="EB1711" s="6"/>
      <c r="EC1711" s="6"/>
      <c r="ED1711" s="6"/>
      <c r="EE1711" s="6"/>
      <c r="EF1711" s="6"/>
      <c r="EG1711" s="6"/>
      <c r="EH1711" s="6"/>
      <c r="EI1711" s="6"/>
      <c r="EJ1711" s="6"/>
      <c r="EK1711" s="6"/>
      <c r="EL1711" s="6"/>
      <c r="EM1711" s="6"/>
      <c r="EN1711" s="6"/>
      <c r="EO1711" s="6"/>
      <c r="EP1711" s="6"/>
      <c r="EQ1711" s="6"/>
      <c r="ER1711" s="6"/>
      <c r="ES1711" s="6"/>
      <c r="ET1711" s="6"/>
      <c r="EU1711" s="6"/>
      <c r="EV1711" s="6"/>
      <c r="EW1711" s="6"/>
      <c r="EX1711" s="6"/>
      <c r="EY1711" s="6"/>
      <c r="EZ1711" s="6"/>
      <c r="FA1711" s="6"/>
      <c r="FB1711" s="6"/>
      <c r="FC1711" s="6"/>
      <c r="FD1711" s="6"/>
      <c r="FE1711" s="6"/>
      <c r="FF1711" s="6"/>
      <c r="FG1711" s="6"/>
      <c r="FH1711" s="6"/>
      <c r="FI1711" s="6"/>
      <c r="FJ1711" s="6"/>
      <c r="FK1711" s="6"/>
      <c r="FL1711" s="6"/>
      <c r="FM1711" s="6"/>
      <c r="FN1711" s="6"/>
      <c r="FO1711" s="6"/>
      <c r="FP1711" s="6"/>
      <c r="FQ1711" s="6"/>
      <c r="FR1711" s="6"/>
      <c r="FS1711" s="6"/>
      <c r="FT1711" s="6"/>
      <c r="FU1711" s="6"/>
      <c r="FV1711" s="6"/>
      <c r="FW1711" s="6"/>
      <c r="FX1711" s="6"/>
      <c r="FY1711" s="6"/>
      <c r="FZ1711" s="6"/>
      <c r="GA1711" s="6"/>
      <c r="GB1711" s="6"/>
      <c r="GC1711" s="6"/>
      <c r="GD1711" s="6"/>
      <c r="GE1711" s="6"/>
      <c r="GF1711" s="6"/>
      <c r="GG1711" s="6"/>
      <c r="GH1711" s="6"/>
      <c r="GI1711" s="6"/>
      <c r="GJ1711" s="6"/>
      <c r="GK1711" s="6"/>
      <c r="GL1711" s="6"/>
      <c r="GM1711" s="6"/>
      <c r="GN1711" s="6"/>
      <c r="GO1711" s="6"/>
      <c r="GP1711" s="6"/>
      <c r="GQ1711" s="6"/>
      <c r="GR1711" s="6"/>
      <c r="GS1711" s="6"/>
      <c r="GT1711" s="6"/>
      <c r="GU1711" s="6"/>
      <c r="GV1711" s="6"/>
      <c r="GW1711" s="6"/>
      <c r="GX1711" s="6"/>
      <c r="GY1711" s="6"/>
      <c r="GZ1711" s="6"/>
      <c r="HA1711" s="6"/>
      <c r="HB1711" s="6"/>
      <c r="HC1711" s="6"/>
      <c r="HD1711" s="6"/>
      <c r="HE1711" s="6"/>
      <c r="HF1711" s="6"/>
      <c r="HG1711" s="6"/>
      <c r="HH1711" s="6"/>
      <c r="HI1711" s="6"/>
      <c r="HJ1711" s="6"/>
      <c r="HK1711" s="6"/>
      <c r="HL1711" s="6"/>
      <c r="HM1711" s="6"/>
      <c r="HN1711" s="6"/>
      <c r="HO1711" s="6"/>
      <c r="HP1711" s="6"/>
      <c r="HQ1711" s="6"/>
      <c r="HR1711" s="6"/>
      <c r="HS1711" s="6"/>
      <c r="HT1711" s="6"/>
      <c r="HU1711" s="6"/>
      <c r="HV1711" s="6"/>
      <c r="HW1711" s="6"/>
      <c r="HX1711" s="6"/>
      <c r="HY1711" s="6"/>
      <c r="HZ1711" s="6"/>
      <c r="IA1711" s="6"/>
      <c r="IB1711" s="6"/>
      <c r="IC1711" s="6"/>
      <c r="ID1711" s="6"/>
      <c r="IE1711" s="6"/>
      <c r="IF1711" s="6"/>
      <c r="IG1711" s="6"/>
      <c r="IH1711" s="6"/>
      <c r="II1711" s="6"/>
      <c r="IJ1711" s="6"/>
      <c r="IK1711" s="6"/>
      <c r="IL1711" s="6"/>
      <c r="IM1711" s="6"/>
      <c r="IN1711" s="6"/>
      <c r="IO1711" s="6"/>
      <c r="IP1711" s="6"/>
      <c r="IQ1711" s="6"/>
      <c r="IR1711" s="6"/>
      <c r="IS1711" s="6"/>
      <c r="IT1711" s="6"/>
      <c r="IU1711" s="6"/>
      <c r="IV1711" s="6"/>
      <c r="IW1711" s="6"/>
      <c r="IX1711" s="6"/>
      <c r="IY1711" s="6"/>
      <c r="IZ1711" s="6"/>
    </row>
    <row r="1712" spans="1:260" s="5" customFormat="1" x14ac:dyDescent="0.35">
      <c r="A1712" s="32">
        <v>1708</v>
      </c>
      <c r="B1712" s="33">
        <f>ESTUDIANTES!B1712</f>
        <v>0</v>
      </c>
      <c r="C1712" s="33">
        <f>ESTUDIANTES!C1712</f>
        <v>0</v>
      </c>
      <c r="D1712" s="99">
        <f>ESTUDIANTES!D1712</f>
        <v>0</v>
      </c>
      <c r="E1712" s="99"/>
      <c r="F1712" s="99"/>
      <c r="G1712" s="99"/>
      <c r="H1712" s="34">
        <f>ESTUDIANTES!E1712</f>
        <v>0</v>
      </c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  <c r="GG1712" s="6"/>
      <c r="GH1712" s="6"/>
      <c r="GI1712" s="6"/>
      <c r="GJ1712" s="6"/>
      <c r="GK1712" s="6"/>
      <c r="GL1712" s="6"/>
      <c r="GM1712" s="6"/>
      <c r="GN1712" s="6"/>
      <c r="GO1712" s="6"/>
      <c r="GP1712" s="6"/>
      <c r="GQ1712" s="6"/>
      <c r="GR1712" s="6"/>
      <c r="GS1712" s="6"/>
      <c r="GT1712" s="6"/>
      <c r="GU1712" s="6"/>
      <c r="GV1712" s="6"/>
      <c r="GW1712" s="6"/>
      <c r="GX1712" s="6"/>
      <c r="GY1712" s="6"/>
      <c r="GZ1712" s="6"/>
      <c r="HA1712" s="6"/>
      <c r="HB1712" s="6"/>
      <c r="HC1712" s="6"/>
      <c r="HD1712" s="6"/>
      <c r="HE1712" s="6"/>
      <c r="HF1712" s="6"/>
      <c r="HG1712" s="6"/>
      <c r="HH1712" s="6"/>
      <c r="HI1712" s="6"/>
      <c r="HJ1712" s="6"/>
      <c r="HK1712" s="6"/>
      <c r="HL1712" s="6"/>
      <c r="HM1712" s="6"/>
      <c r="HN1712" s="6"/>
      <c r="HO1712" s="6"/>
      <c r="HP1712" s="6"/>
      <c r="HQ1712" s="6"/>
      <c r="HR1712" s="6"/>
      <c r="HS1712" s="6"/>
      <c r="HT1712" s="6"/>
      <c r="HU1712" s="6"/>
      <c r="HV1712" s="6"/>
      <c r="HW1712" s="6"/>
      <c r="HX1712" s="6"/>
      <c r="HY1712" s="6"/>
      <c r="HZ1712" s="6"/>
      <c r="IA1712" s="6"/>
      <c r="IB1712" s="6"/>
      <c r="IC1712" s="6"/>
      <c r="ID1712" s="6"/>
      <c r="IE1712" s="6"/>
      <c r="IF1712" s="6"/>
      <c r="IG1712" s="6"/>
      <c r="IH1712" s="6"/>
      <c r="II1712" s="6"/>
      <c r="IJ1712" s="6"/>
      <c r="IK1712" s="6"/>
      <c r="IL1712" s="6"/>
      <c r="IM1712" s="6"/>
      <c r="IN1712" s="6"/>
      <c r="IO1712" s="6"/>
      <c r="IP1712" s="6"/>
      <c r="IQ1712" s="6"/>
      <c r="IR1712" s="6"/>
      <c r="IS1712" s="6"/>
      <c r="IT1712" s="6"/>
      <c r="IU1712" s="6"/>
      <c r="IV1712" s="6"/>
      <c r="IW1712" s="6"/>
      <c r="IX1712" s="6"/>
      <c r="IY1712" s="6"/>
      <c r="IZ1712" s="6"/>
    </row>
    <row r="1713" spans="1:260" s="5" customFormat="1" x14ac:dyDescent="0.35">
      <c r="A1713" s="32">
        <v>1709</v>
      </c>
      <c r="B1713" s="33">
        <f>ESTUDIANTES!B1713</f>
        <v>0</v>
      </c>
      <c r="C1713" s="33">
        <f>ESTUDIANTES!C1713</f>
        <v>0</v>
      </c>
      <c r="D1713" s="99">
        <f>ESTUDIANTES!D1713</f>
        <v>0</v>
      </c>
      <c r="E1713" s="99"/>
      <c r="F1713" s="99"/>
      <c r="G1713" s="99"/>
      <c r="H1713" s="34">
        <f>ESTUDIANTES!E1713</f>
        <v>0</v>
      </c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  <c r="DK1713" s="6"/>
      <c r="DL1713" s="6"/>
      <c r="DM1713" s="6"/>
      <c r="DN1713" s="6"/>
      <c r="DO1713" s="6"/>
      <c r="DP1713" s="6"/>
      <c r="DQ1713" s="6"/>
      <c r="DR1713" s="6"/>
      <c r="DS1713" s="6"/>
      <c r="DT1713" s="6"/>
      <c r="DU1713" s="6"/>
      <c r="DV1713" s="6"/>
      <c r="DW1713" s="6"/>
      <c r="DX1713" s="6"/>
      <c r="DY1713" s="6"/>
      <c r="DZ1713" s="6"/>
      <c r="EA1713" s="6"/>
      <c r="EB1713" s="6"/>
      <c r="EC1713" s="6"/>
      <c r="ED1713" s="6"/>
      <c r="EE1713" s="6"/>
      <c r="EF1713" s="6"/>
      <c r="EG1713" s="6"/>
      <c r="EH1713" s="6"/>
      <c r="EI1713" s="6"/>
      <c r="EJ1713" s="6"/>
      <c r="EK1713" s="6"/>
      <c r="EL1713" s="6"/>
      <c r="EM1713" s="6"/>
      <c r="EN1713" s="6"/>
      <c r="EO1713" s="6"/>
      <c r="EP1713" s="6"/>
      <c r="EQ1713" s="6"/>
      <c r="ER1713" s="6"/>
      <c r="ES1713" s="6"/>
      <c r="ET1713" s="6"/>
      <c r="EU1713" s="6"/>
      <c r="EV1713" s="6"/>
      <c r="EW1713" s="6"/>
      <c r="EX1713" s="6"/>
      <c r="EY1713" s="6"/>
      <c r="EZ1713" s="6"/>
      <c r="FA1713" s="6"/>
      <c r="FB1713" s="6"/>
      <c r="FC1713" s="6"/>
      <c r="FD1713" s="6"/>
      <c r="FE1713" s="6"/>
      <c r="FF1713" s="6"/>
      <c r="FG1713" s="6"/>
      <c r="FH1713" s="6"/>
      <c r="FI1713" s="6"/>
      <c r="FJ1713" s="6"/>
      <c r="FK1713" s="6"/>
      <c r="FL1713" s="6"/>
      <c r="FM1713" s="6"/>
      <c r="FN1713" s="6"/>
      <c r="FO1713" s="6"/>
      <c r="FP1713" s="6"/>
      <c r="FQ1713" s="6"/>
      <c r="FR1713" s="6"/>
      <c r="FS1713" s="6"/>
      <c r="FT1713" s="6"/>
      <c r="FU1713" s="6"/>
      <c r="FV1713" s="6"/>
      <c r="FW1713" s="6"/>
      <c r="FX1713" s="6"/>
      <c r="FY1713" s="6"/>
      <c r="FZ1713" s="6"/>
      <c r="GA1713" s="6"/>
      <c r="GB1713" s="6"/>
      <c r="GC1713" s="6"/>
      <c r="GD1713" s="6"/>
      <c r="GE1713" s="6"/>
      <c r="GF1713" s="6"/>
      <c r="GG1713" s="6"/>
      <c r="GH1713" s="6"/>
      <c r="GI1713" s="6"/>
      <c r="GJ1713" s="6"/>
      <c r="GK1713" s="6"/>
      <c r="GL1713" s="6"/>
      <c r="GM1713" s="6"/>
      <c r="GN1713" s="6"/>
      <c r="GO1713" s="6"/>
      <c r="GP1713" s="6"/>
      <c r="GQ1713" s="6"/>
      <c r="GR1713" s="6"/>
      <c r="GS1713" s="6"/>
      <c r="GT1713" s="6"/>
      <c r="GU1713" s="6"/>
      <c r="GV1713" s="6"/>
      <c r="GW1713" s="6"/>
      <c r="GX1713" s="6"/>
      <c r="GY1713" s="6"/>
      <c r="GZ1713" s="6"/>
      <c r="HA1713" s="6"/>
      <c r="HB1713" s="6"/>
      <c r="HC1713" s="6"/>
      <c r="HD1713" s="6"/>
      <c r="HE1713" s="6"/>
      <c r="HF1713" s="6"/>
      <c r="HG1713" s="6"/>
      <c r="HH1713" s="6"/>
      <c r="HI1713" s="6"/>
      <c r="HJ1713" s="6"/>
      <c r="HK1713" s="6"/>
      <c r="HL1713" s="6"/>
      <c r="HM1713" s="6"/>
      <c r="HN1713" s="6"/>
      <c r="HO1713" s="6"/>
      <c r="HP1713" s="6"/>
      <c r="HQ1713" s="6"/>
      <c r="HR1713" s="6"/>
      <c r="HS1713" s="6"/>
      <c r="HT1713" s="6"/>
      <c r="HU1713" s="6"/>
      <c r="HV1713" s="6"/>
      <c r="HW1713" s="6"/>
      <c r="HX1713" s="6"/>
      <c r="HY1713" s="6"/>
      <c r="HZ1713" s="6"/>
      <c r="IA1713" s="6"/>
      <c r="IB1713" s="6"/>
      <c r="IC1713" s="6"/>
      <c r="ID1713" s="6"/>
      <c r="IE1713" s="6"/>
      <c r="IF1713" s="6"/>
      <c r="IG1713" s="6"/>
      <c r="IH1713" s="6"/>
      <c r="II1713" s="6"/>
      <c r="IJ1713" s="6"/>
      <c r="IK1713" s="6"/>
      <c r="IL1713" s="6"/>
      <c r="IM1713" s="6"/>
      <c r="IN1713" s="6"/>
      <c r="IO1713" s="6"/>
      <c r="IP1713" s="6"/>
      <c r="IQ1713" s="6"/>
      <c r="IR1713" s="6"/>
      <c r="IS1713" s="6"/>
      <c r="IT1713" s="6"/>
      <c r="IU1713" s="6"/>
      <c r="IV1713" s="6"/>
      <c r="IW1713" s="6"/>
      <c r="IX1713" s="6"/>
      <c r="IY1713" s="6"/>
      <c r="IZ1713" s="6"/>
    </row>
    <row r="1714" spans="1:260" s="5" customFormat="1" x14ac:dyDescent="0.35">
      <c r="A1714" s="32">
        <v>1710</v>
      </c>
      <c r="B1714" s="33">
        <f>ESTUDIANTES!B1714</f>
        <v>0</v>
      </c>
      <c r="C1714" s="33">
        <f>ESTUDIANTES!C1714</f>
        <v>0</v>
      </c>
      <c r="D1714" s="99">
        <f>ESTUDIANTES!D1714</f>
        <v>0</v>
      </c>
      <c r="E1714" s="99"/>
      <c r="F1714" s="99"/>
      <c r="G1714" s="99"/>
      <c r="H1714" s="34">
        <f>ESTUDIANTES!E1714</f>
        <v>0</v>
      </c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  <c r="FA1714" s="6"/>
      <c r="FB1714" s="6"/>
      <c r="FC1714" s="6"/>
      <c r="FD1714" s="6"/>
      <c r="FE1714" s="6"/>
      <c r="FF1714" s="6"/>
      <c r="FG1714" s="6"/>
      <c r="FH1714" s="6"/>
      <c r="FI1714" s="6"/>
      <c r="FJ1714" s="6"/>
      <c r="FK1714" s="6"/>
      <c r="FL1714" s="6"/>
      <c r="FM1714" s="6"/>
      <c r="FN1714" s="6"/>
      <c r="FO1714" s="6"/>
      <c r="FP1714" s="6"/>
      <c r="FQ1714" s="6"/>
      <c r="FR1714" s="6"/>
      <c r="FS1714" s="6"/>
      <c r="FT1714" s="6"/>
      <c r="FU1714" s="6"/>
      <c r="FV1714" s="6"/>
      <c r="FW1714" s="6"/>
      <c r="FX1714" s="6"/>
      <c r="FY1714" s="6"/>
      <c r="FZ1714" s="6"/>
      <c r="GA1714" s="6"/>
      <c r="GB1714" s="6"/>
      <c r="GC1714" s="6"/>
      <c r="GD1714" s="6"/>
      <c r="GE1714" s="6"/>
      <c r="GF1714" s="6"/>
      <c r="GG1714" s="6"/>
      <c r="GH1714" s="6"/>
      <c r="GI1714" s="6"/>
      <c r="GJ1714" s="6"/>
      <c r="GK1714" s="6"/>
      <c r="GL1714" s="6"/>
      <c r="GM1714" s="6"/>
      <c r="GN1714" s="6"/>
      <c r="GO1714" s="6"/>
      <c r="GP1714" s="6"/>
      <c r="GQ1714" s="6"/>
      <c r="GR1714" s="6"/>
      <c r="GS1714" s="6"/>
      <c r="GT1714" s="6"/>
      <c r="GU1714" s="6"/>
      <c r="GV1714" s="6"/>
      <c r="GW1714" s="6"/>
      <c r="GX1714" s="6"/>
      <c r="GY1714" s="6"/>
      <c r="GZ1714" s="6"/>
      <c r="HA1714" s="6"/>
      <c r="HB1714" s="6"/>
      <c r="HC1714" s="6"/>
      <c r="HD1714" s="6"/>
      <c r="HE1714" s="6"/>
      <c r="HF1714" s="6"/>
      <c r="HG1714" s="6"/>
      <c r="HH1714" s="6"/>
      <c r="HI1714" s="6"/>
      <c r="HJ1714" s="6"/>
      <c r="HK1714" s="6"/>
      <c r="HL1714" s="6"/>
      <c r="HM1714" s="6"/>
      <c r="HN1714" s="6"/>
      <c r="HO1714" s="6"/>
      <c r="HP1714" s="6"/>
      <c r="HQ1714" s="6"/>
      <c r="HR1714" s="6"/>
      <c r="HS1714" s="6"/>
      <c r="HT1714" s="6"/>
      <c r="HU1714" s="6"/>
      <c r="HV1714" s="6"/>
      <c r="HW1714" s="6"/>
      <c r="HX1714" s="6"/>
      <c r="HY1714" s="6"/>
      <c r="HZ1714" s="6"/>
      <c r="IA1714" s="6"/>
      <c r="IB1714" s="6"/>
      <c r="IC1714" s="6"/>
      <c r="ID1714" s="6"/>
      <c r="IE1714" s="6"/>
      <c r="IF1714" s="6"/>
      <c r="IG1714" s="6"/>
      <c r="IH1714" s="6"/>
      <c r="II1714" s="6"/>
      <c r="IJ1714" s="6"/>
      <c r="IK1714" s="6"/>
      <c r="IL1714" s="6"/>
      <c r="IM1714" s="6"/>
      <c r="IN1714" s="6"/>
      <c r="IO1714" s="6"/>
      <c r="IP1714" s="6"/>
      <c r="IQ1714" s="6"/>
      <c r="IR1714" s="6"/>
      <c r="IS1714" s="6"/>
      <c r="IT1714" s="6"/>
      <c r="IU1714" s="6"/>
      <c r="IV1714" s="6"/>
      <c r="IW1714" s="6"/>
      <c r="IX1714" s="6"/>
      <c r="IY1714" s="6"/>
      <c r="IZ1714" s="6"/>
    </row>
    <row r="1715" spans="1:260" s="5" customFormat="1" x14ac:dyDescent="0.35">
      <c r="A1715" s="32">
        <v>1711</v>
      </c>
      <c r="B1715" s="33">
        <f>ESTUDIANTES!B1715</f>
        <v>0</v>
      </c>
      <c r="C1715" s="33">
        <f>ESTUDIANTES!C1715</f>
        <v>0</v>
      </c>
      <c r="D1715" s="99">
        <f>ESTUDIANTES!D1715</f>
        <v>0</v>
      </c>
      <c r="E1715" s="99"/>
      <c r="F1715" s="99"/>
      <c r="G1715" s="99"/>
      <c r="H1715" s="34">
        <f>ESTUDIANTES!E1715</f>
        <v>0</v>
      </c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  <c r="GG1715" s="6"/>
      <c r="GH1715" s="6"/>
      <c r="GI1715" s="6"/>
      <c r="GJ1715" s="6"/>
      <c r="GK1715" s="6"/>
      <c r="GL1715" s="6"/>
      <c r="GM1715" s="6"/>
      <c r="GN1715" s="6"/>
      <c r="GO1715" s="6"/>
      <c r="GP1715" s="6"/>
      <c r="GQ1715" s="6"/>
      <c r="GR1715" s="6"/>
      <c r="GS1715" s="6"/>
      <c r="GT1715" s="6"/>
      <c r="GU1715" s="6"/>
      <c r="GV1715" s="6"/>
      <c r="GW1715" s="6"/>
      <c r="GX1715" s="6"/>
      <c r="GY1715" s="6"/>
      <c r="GZ1715" s="6"/>
      <c r="HA1715" s="6"/>
      <c r="HB1715" s="6"/>
      <c r="HC1715" s="6"/>
      <c r="HD1715" s="6"/>
      <c r="HE1715" s="6"/>
      <c r="HF1715" s="6"/>
      <c r="HG1715" s="6"/>
      <c r="HH1715" s="6"/>
      <c r="HI1715" s="6"/>
      <c r="HJ1715" s="6"/>
      <c r="HK1715" s="6"/>
      <c r="HL1715" s="6"/>
      <c r="HM1715" s="6"/>
      <c r="HN1715" s="6"/>
      <c r="HO1715" s="6"/>
      <c r="HP1715" s="6"/>
      <c r="HQ1715" s="6"/>
      <c r="HR1715" s="6"/>
      <c r="HS1715" s="6"/>
      <c r="HT1715" s="6"/>
      <c r="HU1715" s="6"/>
      <c r="HV1715" s="6"/>
      <c r="HW1715" s="6"/>
      <c r="HX1715" s="6"/>
      <c r="HY1715" s="6"/>
      <c r="HZ1715" s="6"/>
      <c r="IA1715" s="6"/>
      <c r="IB1715" s="6"/>
      <c r="IC1715" s="6"/>
      <c r="ID1715" s="6"/>
      <c r="IE1715" s="6"/>
      <c r="IF1715" s="6"/>
      <c r="IG1715" s="6"/>
      <c r="IH1715" s="6"/>
      <c r="II1715" s="6"/>
      <c r="IJ1715" s="6"/>
      <c r="IK1715" s="6"/>
      <c r="IL1715" s="6"/>
      <c r="IM1715" s="6"/>
      <c r="IN1715" s="6"/>
      <c r="IO1715" s="6"/>
      <c r="IP1715" s="6"/>
      <c r="IQ1715" s="6"/>
      <c r="IR1715" s="6"/>
      <c r="IS1715" s="6"/>
      <c r="IT1715" s="6"/>
      <c r="IU1715" s="6"/>
      <c r="IV1715" s="6"/>
      <c r="IW1715" s="6"/>
      <c r="IX1715" s="6"/>
      <c r="IY1715" s="6"/>
      <c r="IZ1715" s="6"/>
    </row>
    <row r="1716" spans="1:260" s="5" customFormat="1" x14ac:dyDescent="0.35">
      <c r="A1716" s="32">
        <v>1712</v>
      </c>
      <c r="B1716" s="33">
        <f>ESTUDIANTES!B1716</f>
        <v>0</v>
      </c>
      <c r="C1716" s="33">
        <f>ESTUDIANTES!C1716</f>
        <v>0</v>
      </c>
      <c r="D1716" s="99">
        <f>ESTUDIANTES!D1716</f>
        <v>0</v>
      </c>
      <c r="E1716" s="99"/>
      <c r="F1716" s="99"/>
      <c r="G1716" s="99"/>
      <c r="H1716" s="34">
        <f>ESTUDIANTES!E1716</f>
        <v>0</v>
      </c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  <c r="FA1716" s="6"/>
      <c r="FB1716" s="6"/>
      <c r="FC1716" s="6"/>
      <c r="FD1716" s="6"/>
      <c r="FE1716" s="6"/>
      <c r="FF1716" s="6"/>
      <c r="FG1716" s="6"/>
      <c r="FH1716" s="6"/>
      <c r="FI1716" s="6"/>
      <c r="FJ1716" s="6"/>
      <c r="FK1716" s="6"/>
      <c r="FL1716" s="6"/>
      <c r="FM1716" s="6"/>
      <c r="FN1716" s="6"/>
      <c r="FO1716" s="6"/>
      <c r="FP1716" s="6"/>
      <c r="FQ1716" s="6"/>
      <c r="FR1716" s="6"/>
      <c r="FS1716" s="6"/>
      <c r="FT1716" s="6"/>
      <c r="FU1716" s="6"/>
      <c r="FV1716" s="6"/>
      <c r="FW1716" s="6"/>
      <c r="FX1716" s="6"/>
      <c r="FY1716" s="6"/>
      <c r="FZ1716" s="6"/>
      <c r="GA1716" s="6"/>
      <c r="GB1716" s="6"/>
      <c r="GC1716" s="6"/>
      <c r="GD1716" s="6"/>
      <c r="GE1716" s="6"/>
      <c r="GF1716" s="6"/>
      <c r="GG1716" s="6"/>
      <c r="GH1716" s="6"/>
      <c r="GI1716" s="6"/>
      <c r="GJ1716" s="6"/>
      <c r="GK1716" s="6"/>
      <c r="GL1716" s="6"/>
      <c r="GM1716" s="6"/>
      <c r="GN1716" s="6"/>
      <c r="GO1716" s="6"/>
      <c r="GP1716" s="6"/>
      <c r="GQ1716" s="6"/>
      <c r="GR1716" s="6"/>
      <c r="GS1716" s="6"/>
      <c r="GT1716" s="6"/>
      <c r="GU1716" s="6"/>
      <c r="GV1716" s="6"/>
      <c r="GW1716" s="6"/>
      <c r="GX1716" s="6"/>
      <c r="GY1716" s="6"/>
      <c r="GZ1716" s="6"/>
      <c r="HA1716" s="6"/>
      <c r="HB1716" s="6"/>
      <c r="HC1716" s="6"/>
      <c r="HD1716" s="6"/>
      <c r="HE1716" s="6"/>
      <c r="HF1716" s="6"/>
      <c r="HG1716" s="6"/>
      <c r="HH1716" s="6"/>
      <c r="HI1716" s="6"/>
      <c r="HJ1716" s="6"/>
      <c r="HK1716" s="6"/>
      <c r="HL1716" s="6"/>
      <c r="HM1716" s="6"/>
      <c r="HN1716" s="6"/>
      <c r="HO1716" s="6"/>
      <c r="HP1716" s="6"/>
      <c r="HQ1716" s="6"/>
      <c r="HR1716" s="6"/>
      <c r="HS1716" s="6"/>
      <c r="HT1716" s="6"/>
      <c r="HU1716" s="6"/>
      <c r="HV1716" s="6"/>
      <c r="HW1716" s="6"/>
      <c r="HX1716" s="6"/>
      <c r="HY1716" s="6"/>
      <c r="HZ1716" s="6"/>
      <c r="IA1716" s="6"/>
      <c r="IB1716" s="6"/>
      <c r="IC1716" s="6"/>
      <c r="ID1716" s="6"/>
      <c r="IE1716" s="6"/>
      <c r="IF1716" s="6"/>
      <c r="IG1716" s="6"/>
      <c r="IH1716" s="6"/>
      <c r="II1716" s="6"/>
      <c r="IJ1716" s="6"/>
      <c r="IK1716" s="6"/>
      <c r="IL1716" s="6"/>
      <c r="IM1716" s="6"/>
      <c r="IN1716" s="6"/>
      <c r="IO1716" s="6"/>
      <c r="IP1716" s="6"/>
      <c r="IQ1716" s="6"/>
      <c r="IR1716" s="6"/>
      <c r="IS1716" s="6"/>
      <c r="IT1716" s="6"/>
      <c r="IU1716" s="6"/>
      <c r="IV1716" s="6"/>
      <c r="IW1716" s="6"/>
      <c r="IX1716" s="6"/>
      <c r="IY1716" s="6"/>
      <c r="IZ1716" s="6"/>
    </row>
    <row r="1717" spans="1:260" s="5" customFormat="1" x14ac:dyDescent="0.35">
      <c r="A1717" s="32">
        <v>1713</v>
      </c>
      <c r="B1717" s="33">
        <f>ESTUDIANTES!B1717</f>
        <v>0</v>
      </c>
      <c r="C1717" s="33">
        <f>ESTUDIANTES!C1717</f>
        <v>0</v>
      </c>
      <c r="D1717" s="99">
        <f>ESTUDIANTES!D1717</f>
        <v>0</v>
      </c>
      <c r="E1717" s="99"/>
      <c r="F1717" s="99"/>
      <c r="G1717" s="99"/>
      <c r="H1717" s="34">
        <f>ESTUDIANTES!E1717</f>
        <v>0</v>
      </c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  <c r="FA1717" s="6"/>
      <c r="FB1717" s="6"/>
      <c r="FC1717" s="6"/>
      <c r="FD1717" s="6"/>
      <c r="FE1717" s="6"/>
      <c r="FF1717" s="6"/>
      <c r="FG1717" s="6"/>
      <c r="FH1717" s="6"/>
      <c r="FI1717" s="6"/>
      <c r="FJ1717" s="6"/>
      <c r="FK1717" s="6"/>
      <c r="FL1717" s="6"/>
      <c r="FM1717" s="6"/>
      <c r="FN1717" s="6"/>
      <c r="FO1717" s="6"/>
      <c r="FP1717" s="6"/>
      <c r="FQ1717" s="6"/>
      <c r="FR1717" s="6"/>
      <c r="FS1717" s="6"/>
      <c r="FT1717" s="6"/>
      <c r="FU1717" s="6"/>
      <c r="FV1717" s="6"/>
      <c r="FW1717" s="6"/>
      <c r="FX1717" s="6"/>
      <c r="FY1717" s="6"/>
      <c r="FZ1717" s="6"/>
      <c r="GA1717" s="6"/>
      <c r="GB1717" s="6"/>
      <c r="GC1717" s="6"/>
      <c r="GD1717" s="6"/>
      <c r="GE1717" s="6"/>
      <c r="GF1717" s="6"/>
      <c r="GG1717" s="6"/>
      <c r="GH1717" s="6"/>
      <c r="GI1717" s="6"/>
      <c r="GJ1717" s="6"/>
      <c r="GK1717" s="6"/>
      <c r="GL1717" s="6"/>
      <c r="GM1717" s="6"/>
      <c r="GN1717" s="6"/>
      <c r="GO1717" s="6"/>
      <c r="GP1717" s="6"/>
      <c r="GQ1717" s="6"/>
      <c r="GR1717" s="6"/>
      <c r="GS1717" s="6"/>
      <c r="GT1717" s="6"/>
      <c r="GU1717" s="6"/>
      <c r="GV1717" s="6"/>
      <c r="GW1717" s="6"/>
      <c r="GX1717" s="6"/>
      <c r="GY1717" s="6"/>
      <c r="GZ1717" s="6"/>
      <c r="HA1717" s="6"/>
      <c r="HB1717" s="6"/>
      <c r="HC1717" s="6"/>
      <c r="HD1717" s="6"/>
      <c r="HE1717" s="6"/>
      <c r="HF1717" s="6"/>
      <c r="HG1717" s="6"/>
      <c r="HH1717" s="6"/>
      <c r="HI1717" s="6"/>
      <c r="HJ1717" s="6"/>
      <c r="HK1717" s="6"/>
      <c r="HL1717" s="6"/>
      <c r="HM1717" s="6"/>
      <c r="HN1717" s="6"/>
      <c r="HO1717" s="6"/>
      <c r="HP1717" s="6"/>
      <c r="HQ1717" s="6"/>
      <c r="HR1717" s="6"/>
      <c r="HS1717" s="6"/>
      <c r="HT1717" s="6"/>
      <c r="HU1717" s="6"/>
      <c r="HV1717" s="6"/>
      <c r="HW1717" s="6"/>
      <c r="HX1717" s="6"/>
      <c r="HY1717" s="6"/>
      <c r="HZ1717" s="6"/>
      <c r="IA1717" s="6"/>
      <c r="IB1717" s="6"/>
      <c r="IC1717" s="6"/>
      <c r="ID1717" s="6"/>
      <c r="IE1717" s="6"/>
      <c r="IF1717" s="6"/>
      <c r="IG1717" s="6"/>
      <c r="IH1717" s="6"/>
      <c r="II1717" s="6"/>
      <c r="IJ1717" s="6"/>
      <c r="IK1717" s="6"/>
      <c r="IL1717" s="6"/>
      <c r="IM1717" s="6"/>
      <c r="IN1717" s="6"/>
      <c r="IO1717" s="6"/>
      <c r="IP1717" s="6"/>
      <c r="IQ1717" s="6"/>
      <c r="IR1717" s="6"/>
      <c r="IS1717" s="6"/>
      <c r="IT1717" s="6"/>
      <c r="IU1717" s="6"/>
      <c r="IV1717" s="6"/>
      <c r="IW1717" s="6"/>
      <c r="IX1717" s="6"/>
      <c r="IY1717" s="6"/>
      <c r="IZ1717" s="6"/>
    </row>
    <row r="1718" spans="1:260" s="5" customFormat="1" x14ac:dyDescent="0.35">
      <c r="A1718" s="32">
        <v>1714</v>
      </c>
      <c r="B1718" s="33">
        <f>ESTUDIANTES!B1718</f>
        <v>0</v>
      </c>
      <c r="C1718" s="33">
        <f>ESTUDIANTES!C1718</f>
        <v>0</v>
      </c>
      <c r="D1718" s="99">
        <f>ESTUDIANTES!D1718</f>
        <v>0</v>
      </c>
      <c r="E1718" s="99"/>
      <c r="F1718" s="99"/>
      <c r="G1718" s="99"/>
      <c r="H1718" s="34">
        <f>ESTUDIANTES!E1718</f>
        <v>0</v>
      </c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  <c r="GG1718" s="6"/>
      <c r="GH1718" s="6"/>
      <c r="GI1718" s="6"/>
      <c r="GJ1718" s="6"/>
      <c r="GK1718" s="6"/>
      <c r="GL1718" s="6"/>
      <c r="GM1718" s="6"/>
      <c r="GN1718" s="6"/>
      <c r="GO1718" s="6"/>
      <c r="GP1718" s="6"/>
      <c r="GQ1718" s="6"/>
      <c r="GR1718" s="6"/>
      <c r="GS1718" s="6"/>
      <c r="GT1718" s="6"/>
      <c r="GU1718" s="6"/>
      <c r="GV1718" s="6"/>
      <c r="GW1718" s="6"/>
      <c r="GX1718" s="6"/>
      <c r="GY1718" s="6"/>
      <c r="GZ1718" s="6"/>
      <c r="HA1718" s="6"/>
      <c r="HB1718" s="6"/>
      <c r="HC1718" s="6"/>
      <c r="HD1718" s="6"/>
      <c r="HE1718" s="6"/>
      <c r="HF1718" s="6"/>
      <c r="HG1718" s="6"/>
      <c r="HH1718" s="6"/>
      <c r="HI1718" s="6"/>
      <c r="HJ1718" s="6"/>
      <c r="HK1718" s="6"/>
      <c r="HL1718" s="6"/>
      <c r="HM1718" s="6"/>
      <c r="HN1718" s="6"/>
      <c r="HO1718" s="6"/>
      <c r="HP1718" s="6"/>
      <c r="HQ1718" s="6"/>
      <c r="HR1718" s="6"/>
      <c r="HS1718" s="6"/>
      <c r="HT1718" s="6"/>
      <c r="HU1718" s="6"/>
      <c r="HV1718" s="6"/>
      <c r="HW1718" s="6"/>
      <c r="HX1718" s="6"/>
      <c r="HY1718" s="6"/>
      <c r="HZ1718" s="6"/>
      <c r="IA1718" s="6"/>
      <c r="IB1718" s="6"/>
      <c r="IC1718" s="6"/>
      <c r="ID1718" s="6"/>
      <c r="IE1718" s="6"/>
      <c r="IF1718" s="6"/>
      <c r="IG1718" s="6"/>
      <c r="IH1718" s="6"/>
      <c r="II1718" s="6"/>
      <c r="IJ1718" s="6"/>
      <c r="IK1718" s="6"/>
      <c r="IL1718" s="6"/>
      <c r="IM1718" s="6"/>
      <c r="IN1718" s="6"/>
      <c r="IO1718" s="6"/>
      <c r="IP1718" s="6"/>
      <c r="IQ1718" s="6"/>
      <c r="IR1718" s="6"/>
      <c r="IS1718" s="6"/>
      <c r="IT1718" s="6"/>
      <c r="IU1718" s="6"/>
      <c r="IV1718" s="6"/>
      <c r="IW1718" s="6"/>
      <c r="IX1718" s="6"/>
      <c r="IY1718" s="6"/>
      <c r="IZ1718" s="6"/>
    </row>
    <row r="1719" spans="1:260" s="5" customFormat="1" x14ac:dyDescent="0.35">
      <c r="A1719" s="32">
        <v>1715</v>
      </c>
      <c r="B1719" s="33">
        <f>ESTUDIANTES!B1719</f>
        <v>0</v>
      </c>
      <c r="C1719" s="33">
        <f>ESTUDIANTES!C1719</f>
        <v>0</v>
      </c>
      <c r="D1719" s="99">
        <f>ESTUDIANTES!D1719</f>
        <v>0</v>
      </c>
      <c r="E1719" s="99"/>
      <c r="F1719" s="99"/>
      <c r="G1719" s="99"/>
      <c r="H1719" s="34">
        <f>ESTUDIANTES!E1719</f>
        <v>0</v>
      </c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  <c r="FA1719" s="6"/>
      <c r="FB1719" s="6"/>
      <c r="FC1719" s="6"/>
      <c r="FD1719" s="6"/>
      <c r="FE1719" s="6"/>
      <c r="FF1719" s="6"/>
      <c r="FG1719" s="6"/>
      <c r="FH1719" s="6"/>
      <c r="FI1719" s="6"/>
      <c r="FJ1719" s="6"/>
      <c r="FK1719" s="6"/>
      <c r="FL1719" s="6"/>
      <c r="FM1719" s="6"/>
      <c r="FN1719" s="6"/>
      <c r="FO1719" s="6"/>
      <c r="FP1719" s="6"/>
      <c r="FQ1719" s="6"/>
      <c r="FR1719" s="6"/>
      <c r="FS1719" s="6"/>
      <c r="FT1719" s="6"/>
      <c r="FU1719" s="6"/>
      <c r="FV1719" s="6"/>
      <c r="FW1719" s="6"/>
      <c r="FX1719" s="6"/>
      <c r="FY1719" s="6"/>
      <c r="FZ1719" s="6"/>
      <c r="GA1719" s="6"/>
      <c r="GB1719" s="6"/>
      <c r="GC1719" s="6"/>
      <c r="GD1719" s="6"/>
      <c r="GE1719" s="6"/>
      <c r="GF1719" s="6"/>
      <c r="GG1719" s="6"/>
      <c r="GH1719" s="6"/>
      <c r="GI1719" s="6"/>
      <c r="GJ1719" s="6"/>
      <c r="GK1719" s="6"/>
      <c r="GL1719" s="6"/>
      <c r="GM1719" s="6"/>
      <c r="GN1719" s="6"/>
      <c r="GO1719" s="6"/>
      <c r="GP1719" s="6"/>
      <c r="GQ1719" s="6"/>
      <c r="GR1719" s="6"/>
      <c r="GS1719" s="6"/>
      <c r="GT1719" s="6"/>
      <c r="GU1719" s="6"/>
      <c r="GV1719" s="6"/>
      <c r="GW1719" s="6"/>
      <c r="GX1719" s="6"/>
      <c r="GY1719" s="6"/>
      <c r="GZ1719" s="6"/>
      <c r="HA1719" s="6"/>
      <c r="HB1719" s="6"/>
      <c r="HC1719" s="6"/>
      <c r="HD1719" s="6"/>
      <c r="HE1719" s="6"/>
      <c r="HF1719" s="6"/>
      <c r="HG1719" s="6"/>
      <c r="HH1719" s="6"/>
      <c r="HI1719" s="6"/>
      <c r="HJ1719" s="6"/>
      <c r="HK1719" s="6"/>
      <c r="HL1719" s="6"/>
      <c r="HM1719" s="6"/>
      <c r="HN1719" s="6"/>
      <c r="HO1719" s="6"/>
      <c r="HP1719" s="6"/>
      <c r="HQ1719" s="6"/>
      <c r="HR1719" s="6"/>
      <c r="HS1719" s="6"/>
      <c r="HT1719" s="6"/>
      <c r="HU1719" s="6"/>
      <c r="HV1719" s="6"/>
      <c r="HW1719" s="6"/>
      <c r="HX1719" s="6"/>
      <c r="HY1719" s="6"/>
      <c r="HZ1719" s="6"/>
      <c r="IA1719" s="6"/>
      <c r="IB1719" s="6"/>
      <c r="IC1719" s="6"/>
      <c r="ID1719" s="6"/>
      <c r="IE1719" s="6"/>
      <c r="IF1719" s="6"/>
      <c r="IG1719" s="6"/>
      <c r="IH1719" s="6"/>
      <c r="II1719" s="6"/>
      <c r="IJ1719" s="6"/>
      <c r="IK1719" s="6"/>
      <c r="IL1719" s="6"/>
      <c r="IM1719" s="6"/>
      <c r="IN1719" s="6"/>
      <c r="IO1719" s="6"/>
      <c r="IP1719" s="6"/>
      <c r="IQ1719" s="6"/>
      <c r="IR1719" s="6"/>
      <c r="IS1719" s="6"/>
      <c r="IT1719" s="6"/>
      <c r="IU1719" s="6"/>
      <c r="IV1719" s="6"/>
      <c r="IW1719" s="6"/>
      <c r="IX1719" s="6"/>
      <c r="IY1719" s="6"/>
      <c r="IZ1719" s="6"/>
    </row>
    <row r="1720" spans="1:260" s="5" customFormat="1" x14ac:dyDescent="0.35">
      <c r="A1720" s="32">
        <v>1716</v>
      </c>
      <c r="B1720" s="33">
        <f>ESTUDIANTES!B1720</f>
        <v>0</v>
      </c>
      <c r="C1720" s="33">
        <f>ESTUDIANTES!C1720</f>
        <v>0</v>
      </c>
      <c r="D1720" s="99">
        <f>ESTUDIANTES!D1720</f>
        <v>0</v>
      </c>
      <c r="E1720" s="99"/>
      <c r="F1720" s="99"/>
      <c r="G1720" s="99"/>
      <c r="H1720" s="34">
        <f>ESTUDIANTES!E1720</f>
        <v>0</v>
      </c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  <c r="GG1720" s="6"/>
      <c r="GH1720" s="6"/>
      <c r="GI1720" s="6"/>
      <c r="GJ1720" s="6"/>
      <c r="GK1720" s="6"/>
      <c r="GL1720" s="6"/>
      <c r="GM1720" s="6"/>
      <c r="GN1720" s="6"/>
      <c r="GO1720" s="6"/>
      <c r="GP1720" s="6"/>
      <c r="GQ1720" s="6"/>
      <c r="GR1720" s="6"/>
      <c r="GS1720" s="6"/>
      <c r="GT1720" s="6"/>
      <c r="GU1720" s="6"/>
      <c r="GV1720" s="6"/>
      <c r="GW1720" s="6"/>
      <c r="GX1720" s="6"/>
      <c r="GY1720" s="6"/>
      <c r="GZ1720" s="6"/>
      <c r="HA1720" s="6"/>
      <c r="HB1720" s="6"/>
      <c r="HC1720" s="6"/>
      <c r="HD1720" s="6"/>
      <c r="HE1720" s="6"/>
      <c r="HF1720" s="6"/>
      <c r="HG1720" s="6"/>
      <c r="HH1720" s="6"/>
      <c r="HI1720" s="6"/>
      <c r="HJ1720" s="6"/>
      <c r="HK1720" s="6"/>
      <c r="HL1720" s="6"/>
      <c r="HM1720" s="6"/>
      <c r="HN1720" s="6"/>
      <c r="HO1720" s="6"/>
      <c r="HP1720" s="6"/>
      <c r="HQ1720" s="6"/>
      <c r="HR1720" s="6"/>
      <c r="HS1720" s="6"/>
      <c r="HT1720" s="6"/>
      <c r="HU1720" s="6"/>
      <c r="HV1720" s="6"/>
      <c r="HW1720" s="6"/>
      <c r="HX1720" s="6"/>
      <c r="HY1720" s="6"/>
      <c r="HZ1720" s="6"/>
      <c r="IA1720" s="6"/>
      <c r="IB1720" s="6"/>
      <c r="IC1720" s="6"/>
      <c r="ID1720" s="6"/>
      <c r="IE1720" s="6"/>
      <c r="IF1720" s="6"/>
      <c r="IG1720" s="6"/>
      <c r="IH1720" s="6"/>
      <c r="II1720" s="6"/>
      <c r="IJ1720" s="6"/>
      <c r="IK1720" s="6"/>
      <c r="IL1720" s="6"/>
      <c r="IM1720" s="6"/>
      <c r="IN1720" s="6"/>
      <c r="IO1720" s="6"/>
      <c r="IP1720" s="6"/>
      <c r="IQ1720" s="6"/>
      <c r="IR1720" s="6"/>
      <c r="IS1720" s="6"/>
      <c r="IT1720" s="6"/>
      <c r="IU1720" s="6"/>
      <c r="IV1720" s="6"/>
      <c r="IW1720" s="6"/>
      <c r="IX1720" s="6"/>
      <c r="IY1720" s="6"/>
      <c r="IZ1720" s="6"/>
    </row>
    <row r="1721" spans="1:260" s="5" customFormat="1" x14ac:dyDescent="0.35">
      <c r="A1721" s="32">
        <v>1717</v>
      </c>
      <c r="B1721" s="33">
        <f>ESTUDIANTES!B1721</f>
        <v>0</v>
      </c>
      <c r="C1721" s="33">
        <f>ESTUDIANTES!C1721</f>
        <v>0</v>
      </c>
      <c r="D1721" s="99">
        <f>ESTUDIANTES!D1721</f>
        <v>0</v>
      </c>
      <c r="E1721" s="99"/>
      <c r="F1721" s="99"/>
      <c r="G1721" s="99"/>
      <c r="H1721" s="34">
        <f>ESTUDIANTES!E1721</f>
        <v>0</v>
      </c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  <c r="FA1721" s="6"/>
      <c r="FB1721" s="6"/>
      <c r="FC1721" s="6"/>
      <c r="FD1721" s="6"/>
      <c r="FE1721" s="6"/>
      <c r="FF1721" s="6"/>
      <c r="FG1721" s="6"/>
      <c r="FH1721" s="6"/>
      <c r="FI1721" s="6"/>
      <c r="FJ1721" s="6"/>
      <c r="FK1721" s="6"/>
      <c r="FL1721" s="6"/>
      <c r="FM1721" s="6"/>
      <c r="FN1721" s="6"/>
      <c r="FO1721" s="6"/>
      <c r="FP1721" s="6"/>
      <c r="FQ1721" s="6"/>
      <c r="FR1721" s="6"/>
      <c r="FS1721" s="6"/>
      <c r="FT1721" s="6"/>
      <c r="FU1721" s="6"/>
      <c r="FV1721" s="6"/>
      <c r="FW1721" s="6"/>
      <c r="FX1721" s="6"/>
      <c r="FY1721" s="6"/>
      <c r="FZ1721" s="6"/>
      <c r="GA1721" s="6"/>
      <c r="GB1721" s="6"/>
      <c r="GC1721" s="6"/>
      <c r="GD1721" s="6"/>
      <c r="GE1721" s="6"/>
      <c r="GF1721" s="6"/>
      <c r="GG1721" s="6"/>
      <c r="GH1721" s="6"/>
      <c r="GI1721" s="6"/>
      <c r="GJ1721" s="6"/>
      <c r="GK1721" s="6"/>
      <c r="GL1721" s="6"/>
      <c r="GM1721" s="6"/>
      <c r="GN1721" s="6"/>
      <c r="GO1721" s="6"/>
      <c r="GP1721" s="6"/>
      <c r="GQ1721" s="6"/>
      <c r="GR1721" s="6"/>
      <c r="GS1721" s="6"/>
      <c r="GT1721" s="6"/>
      <c r="GU1721" s="6"/>
      <c r="GV1721" s="6"/>
      <c r="GW1721" s="6"/>
      <c r="GX1721" s="6"/>
      <c r="GY1721" s="6"/>
      <c r="GZ1721" s="6"/>
      <c r="HA1721" s="6"/>
      <c r="HB1721" s="6"/>
      <c r="HC1721" s="6"/>
      <c r="HD1721" s="6"/>
      <c r="HE1721" s="6"/>
      <c r="HF1721" s="6"/>
      <c r="HG1721" s="6"/>
      <c r="HH1721" s="6"/>
      <c r="HI1721" s="6"/>
      <c r="HJ1721" s="6"/>
      <c r="HK1721" s="6"/>
      <c r="HL1721" s="6"/>
      <c r="HM1721" s="6"/>
      <c r="HN1721" s="6"/>
      <c r="HO1721" s="6"/>
      <c r="HP1721" s="6"/>
      <c r="HQ1721" s="6"/>
      <c r="HR1721" s="6"/>
      <c r="HS1721" s="6"/>
      <c r="HT1721" s="6"/>
      <c r="HU1721" s="6"/>
      <c r="HV1721" s="6"/>
      <c r="HW1721" s="6"/>
      <c r="HX1721" s="6"/>
      <c r="HY1721" s="6"/>
      <c r="HZ1721" s="6"/>
      <c r="IA1721" s="6"/>
      <c r="IB1721" s="6"/>
      <c r="IC1721" s="6"/>
      <c r="ID1721" s="6"/>
      <c r="IE1721" s="6"/>
      <c r="IF1721" s="6"/>
      <c r="IG1721" s="6"/>
      <c r="IH1721" s="6"/>
      <c r="II1721" s="6"/>
      <c r="IJ1721" s="6"/>
      <c r="IK1721" s="6"/>
      <c r="IL1721" s="6"/>
      <c r="IM1721" s="6"/>
      <c r="IN1721" s="6"/>
      <c r="IO1721" s="6"/>
      <c r="IP1721" s="6"/>
      <c r="IQ1721" s="6"/>
      <c r="IR1721" s="6"/>
      <c r="IS1721" s="6"/>
      <c r="IT1721" s="6"/>
      <c r="IU1721" s="6"/>
      <c r="IV1721" s="6"/>
      <c r="IW1721" s="6"/>
      <c r="IX1721" s="6"/>
      <c r="IY1721" s="6"/>
      <c r="IZ1721" s="6"/>
    </row>
    <row r="1722" spans="1:260" s="5" customFormat="1" x14ac:dyDescent="0.35">
      <c r="A1722" s="32">
        <v>1718</v>
      </c>
      <c r="B1722" s="33">
        <f>ESTUDIANTES!B1722</f>
        <v>0</v>
      </c>
      <c r="C1722" s="33">
        <f>ESTUDIANTES!C1722</f>
        <v>0</v>
      </c>
      <c r="D1722" s="99">
        <f>ESTUDIANTES!D1722</f>
        <v>0</v>
      </c>
      <c r="E1722" s="99"/>
      <c r="F1722" s="99"/>
      <c r="G1722" s="99"/>
      <c r="H1722" s="34">
        <f>ESTUDIANTES!E1722</f>
        <v>0</v>
      </c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  <c r="GG1722" s="6"/>
      <c r="GH1722" s="6"/>
      <c r="GI1722" s="6"/>
      <c r="GJ1722" s="6"/>
      <c r="GK1722" s="6"/>
      <c r="GL1722" s="6"/>
      <c r="GM1722" s="6"/>
      <c r="GN1722" s="6"/>
      <c r="GO1722" s="6"/>
      <c r="GP1722" s="6"/>
      <c r="GQ1722" s="6"/>
      <c r="GR1722" s="6"/>
      <c r="GS1722" s="6"/>
      <c r="GT1722" s="6"/>
      <c r="GU1722" s="6"/>
      <c r="GV1722" s="6"/>
      <c r="GW1722" s="6"/>
      <c r="GX1722" s="6"/>
      <c r="GY1722" s="6"/>
      <c r="GZ1722" s="6"/>
      <c r="HA1722" s="6"/>
      <c r="HB1722" s="6"/>
      <c r="HC1722" s="6"/>
      <c r="HD1722" s="6"/>
      <c r="HE1722" s="6"/>
      <c r="HF1722" s="6"/>
      <c r="HG1722" s="6"/>
      <c r="HH1722" s="6"/>
      <c r="HI1722" s="6"/>
      <c r="HJ1722" s="6"/>
      <c r="HK1722" s="6"/>
      <c r="HL1722" s="6"/>
      <c r="HM1722" s="6"/>
      <c r="HN1722" s="6"/>
      <c r="HO1722" s="6"/>
      <c r="HP1722" s="6"/>
      <c r="HQ1722" s="6"/>
      <c r="HR1722" s="6"/>
      <c r="HS1722" s="6"/>
      <c r="HT1722" s="6"/>
      <c r="HU1722" s="6"/>
      <c r="HV1722" s="6"/>
      <c r="HW1722" s="6"/>
      <c r="HX1722" s="6"/>
      <c r="HY1722" s="6"/>
      <c r="HZ1722" s="6"/>
      <c r="IA1722" s="6"/>
      <c r="IB1722" s="6"/>
      <c r="IC1722" s="6"/>
      <c r="ID1722" s="6"/>
      <c r="IE1722" s="6"/>
      <c r="IF1722" s="6"/>
      <c r="IG1722" s="6"/>
      <c r="IH1722" s="6"/>
      <c r="II1722" s="6"/>
      <c r="IJ1722" s="6"/>
      <c r="IK1722" s="6"/>
      <c r="IL1722" s="6"/>
      <c r="IM1722" s="6"/>
      <c r="IN1722" s="6"/>
      <c r="IO1722" s="6"/>
      <c r="IP1722" s="6"/>
      <c r="IQ1722" s="6"/>
      <c r="IR1722" s="6"/>
      <c r="IS1722" s="6"/>
      <c r="IT1722" s="6"/>
      <c r="IU1722" s="6"/>
      <c r="IV1722" s="6"/>
      <c r="IW1722" s="6"/>
      <c r="IX1722" s="6"/>
      <c r="IY1722" s="6"/>
      <c r="IZ1722" s="6"/>
    </row>
    <row r="1723" spans="1:260" s="5" customFormat="1" x14ac:dyDescent="0.35">
      <c r="A1723" s="32">
        <v>1719</v>
      </c>
      <c r="B1723" s="33">
        <f>ESTUDIANTES!B1723</f>
        <v>0</v>
      </c>
      <c r="C1723" s="33">
        <f>ESTUDIANTES!C1723</f>
        <v>0</v>
      </c>
      <c r="D1723" s="99">
        <f>ESTUDIANTES!D1723</f>
        <v>0</v>
      </c>
      <c r="E1723" s="99"/>
      <c r="F1723" s="99"/>
      <c r="G1723" s="99"/>
      <c r="H1723" s="34">
        <f>ESTUDIANTES!E1723</f>
        <v>0</v>
      </c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  <c r="GG1723" s="6"/>
      <c r="GH1723" s="6"/>
      <c r="GI1723" s="6"/>
      <c r="GJ1723" s="6"/>
      <c r="GK1723" s="6"/>
      <c r="GL1723" s="6"/>
      <c r="GM1723" s="6"/>
      <c r="GN1723" s="6"/>
      <c r="GO1723" s="6"/>
      <c r="GP1723" s="6"/>
      <c r="GQ1723" s="6"/>
      <c r="GR1723" s="6"/>
      <c r="GS1723" s="6"/>
      <c r="GT1723" s="6"/>
      <c r="GU1723" s="6"/>
      <c r="GV1723" s="6"/>
      <c r="GW1723" s="6"/>
      <c r="GX1723" s="6"/>
      <c r="GY1723" s="6"/>
      <c r="GZ1723" s="6"/>
      <c r="HA1723" s="6"/>
      <c r="HB1723" s="6"/>
      <c r="HC1723" s="6"/>
      <c r="HD1723" s="6"/>
      <c r="HE1723" s="6"/>
      <c r="HF1723" s="6"/>
      <c r="HG1723" s="6"/>
      <c r="HH1723" s="6"/>
      <c r="HI1723" s="6"/>
      <c r="HJ1723" s="6"/>
      <c r="HK1723" s="6"/>
      <c r="HL1723" s="6"/>
      <c r="HM1723" s="6"/>
      <c r="HN1723" s="6"/>
      <c r="HO1723" s="6"/>
      <c r="HP1723" s="6"/>
      <c r="HQ1723" s="6"/>
      <c r="HR1723" s="6"/>
      <c r="HS1723" s="6"/>
      <c r="HT1723" s="6"/>
      <c r="HU1723" s="6"/>
      <c r="HV1723" s="6"/>
      <c r="HW1723" s="6"/>
      <c r="HX1723" s="6"/>
      <c r="HY1723" s="6"/>
      <c r="HZ1723" s="6"/>
      <c r="IA1723" s="6"/>
      <c r="IB1723" s="6"/>
      <c r="IC1723" s="6"/>
      <c r="ID1723" s="6"/>
      <c r="IE1723" s="6"/>
      <c r="IF1723" s="6"/>
      <c r="IG1723" s="6"/>
      <c r="IH1723" s="6"/>
      <c r="II1723" s="6"/>
      <c r="IJ1723" s="6"/>
      <c r="IK1723" s="6"/>
      <c r="IL1723" s="6"/>
      <c r="IM1723" s="6"/>
      <c r="IN1723" s="6"/>
      <c r="IO1723" s="6"/>
      <c r="IP1723" s="6"/>
      <c r="IQ1723" s="6"/>
      <c r="IR1723" s="6"/>
      <c r="IS1723" s="6"/>
      <c r="IT1723" s="6"/>
      <c r="IU1723" s="6"/>
      <c r="IV1723" s="6"/>
      <c r="IW1723" s="6"/>
      <c r="IX1723" s="6"/>
      <c r="IY1723" s="6"/>
      <c r="IZ1723" s="6"/>
    </row>
    <row r="1724" spans="1:260" s="5" customFormat="1" x14ac:dyDescent="0.35">
      <c r="A1724" s="32">
        <v>1720</v>
      </c>
      <c r="B1724" s="33">
        <f>ESTUDIANTES!B1724</f>
        <v>0</v>
      </c>
      <c r="C1724" s="33">
        <f>ESTUDIANTES!C1724</f>
        <v>0</v>
      </c>
      <c r="D1724" s="99">
        <f>ESTUDIANTES!D1724</f>
        <v>0</v>
      </c>
      <c r="E1724" s="99"/>
      <c r="F1724" s="99"/>
      <c r="G1724" s="99"/>
      <c r="H1724" s="34">
        <f>ESTUDIANTES!E1724</f>
        <v>0</v>
      </c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  <c r="FA1724" s="6"/>
      <c r="FB1724" s="6"/>
      <c r="FC1724" s="6"/>
      <c r="FD1724" s="6"/>
      <c r="FE1724" s="6"/>
      <c r="FF1724" s="6"/>
      <c r="FG1724" s="6"/>
      <c r="FH1724" s="6"/>
      <c r="FI1724" s="6"/>
      <c r="FJ1724" s="6"/>
      <c r="FK1724" s="6"/>
      <c r="FL1724" s="6"/>
      <c r="FM1724" s="6"/>
      <c r="FN1724" s="6"/>
      <c r="FO1724" s="6"/>
      <c r="FP1724" s="6"/>
      <c r="FQ1724" s="6"/>
      <c r="FR1724" s="6"/>
      <c r="FS1724" s="6"/>
      <c r="FT1724" s="6"/>
      <c r="FU1724" s="6"/>
      <c r="FV1724" s="6"/>
      <c r="FW1724" s="6"/>
      <c r="FX1724" s="6"/>
      <c r="FY1724" s="6"/>
      <c r="FZ1724" s="6"/>
      <c r="GA1724" s="6"/>
      <c r="GB1724" s="6"/>
      <c r="GC1724" s="6"/>
      <c r="GD1724" s="6"/>
      <c r="GE1724" s="6"/>
      <c r="GF1724" s="6"/>
      <c r="GG1724" s="6"/>
      <c r="GH1724" s="6"/>
      <c r="GI1724" s="6"/>
      <c r="GJ1724" s="6"/>
      <c r="GK1724" s="6"/>
      <c r="GL1724" s="6"/>
      <c r="GM1724" s="6"/>
      <c r="GN1724" s="6"/>
      <c r="GO1724" s="6"/>
      <c r="GP1724" s="6"/>
      <c r="GQ1724" s="6"/>
      <c r="GR1724" s="6"/>
      <c r="GS1724" s="6"/>
      <c r="GT1724" s="6"/>
      <c r="GU1724" s="6"/>
      <c r="GV1724" s="6"/>
      <c r="GW1724" s="6"/>
      <c r="GX1724" s="6"/>
      <c r="GY1724" s="6"/>
      <c r="GZ1724" s="6"/>
      <c r="HA1724" s="6"/>
      <c r="HB1724" s="6"/>
      <c r="HC1724" s="6"/>
      <c r="HD1724" s="6"/>
      <c r="HE1724" s="6"/>
      <c r="HF1724" s="6"/>
      <c r="HG1724" s="6"/>
      <c r="HH1724" s="6"/>
      <c r="HI1724" s="6"/>
      <c r="HJ1724" s="6"/>
      <c r="HK1724" s="6"/>
      <c r="HL1724" s="6"/>
      <c r="HM1724" s="6"/>
      <c r="HN1724" s="6"/>
      <c r="HO1724" s="6"/>
      <c r="HP1724" s="6"/>
      <c r="HQ1724" s="6"/>
      <c r="HR1724" s="6"/>
      <c r="HS1724" s="6"/>
      <c r="HT1724" s="6"/>
      <c r="HU1724" s="6"/>
      <c r="HV1724" s="6"/>
      <c r="HW1724" s="6"/>
      <c r="HX1724" s="6"/>
      <c r="HY1724" s="6"/>
      <c r="HZ1724" s="6"/>
      <c r="IA1724" s="6"/>
      <c r="IB1724" s="6"/>
      <c r="IC1724" s="6"/>
      <c r="ID1724" s="6"/>
      <c r="IE1724" s="6"/>
      <c r="IF1724" s="6"/>
      <c r="IG1724" s="6"/>
      <c r="IH1724" s="6"/>
      <c r="II1724" s="6"/>
      <c r="IJ1724" s="6"/>
      <c r="IK1724" s="6"/>
      <c r="IL1724" s="6"/>
      <c r="IM1724" s="6"/>
      <c r="IN1724" s="6"/>
      <c r="IO1724" s="6"/>
      <c r="IP1724" s="6"/>
      <c r="IQ1724" s="6"/>
      <c r="IR1724" s="6"/>
      <c r="IS1724" s="6"/>
      <c r="IT1724" s="6"/>
      <c r="IU1724" s="6"/>
      <c r="IV1724" s="6"/>
      <c r="IW1724" s="6"/>
      <c r="IX1724" s="6"/>
      <c r="IY1724" s="6"/>
      <c r="IZ1724" s="6"/>
    </row>
    <row r="1725" spans="1:260" s="5" customFormat="1" x14ac:dyDescent="0.35">
      <c r="A1725" s="32">
        <v>1721</v>
      </c>
      <c r="B1725" s="33">
        <f>ESTUDIANTES!B1725</f>
        <v>0</v>
      </c>
      <c r="C1725" s="33">
        <f>ESTUDIANTES!C1725</f>
        <v>0</v>
      </c>
      <c r="D1725" s="99">
        <f>ESTUDIANTES!D1725</f>
        <v>0</v>
      </c>
      <c r="E1725" s="99"/>
      <c r="F1725" s="99"/>
      <c r="G1725" s="99"/>
      <c r="H1725" s="34">
        <f>ESTUDIANTES!E1725</f>
        <v>0</v>
      </c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  <c r="GG1725" s="6"/>
      <c r="GH1725" s="6"/>
      <c r="GI1725" s="6"/>
      <c r="GJ1725" s="6"/>
      <c r="GK1725" s="6"/>
      <c r="GL1725" s="6"/>
      <c r="GM1725" s="6"/>
      <c r="GN1725" s="6"/>
      <c r="GO1725" s="6"/>
      <c r="GP1725" s="6"/>
      <c r="GQ1725" s="6"/>
      <c r="GR1725" s="6"/>
      <c r="GS1725" s="6"/>
      <c r="GT1725" s="6"/>
      <c r="GU1725" s="6"/>
      <c r="GV1725" s="6"/>
      <c r="GW1725" s="6"/>
      <c r="GX1725" s="6"/>
      <c r="GY1725" s="6"/>
      <c r="GZ1725" s="6"/>
      <c r="HA1725" s="6"/>
      <c r="HB1725" s="6"/>
      <c r="HC1725" s="6"/>
      <c r="HD1725" s="6"/>
      <c r="HE1725" s="6"/>
      <c r="HF1725" s="6"/>
      <c r="HG1725" s="6"/>
      <c r="HH1725" s="6"/>
      <c r="HI1725" s="6"/>
      <c r="HJ1725" s="6"/>
      <c r="HK1725" s="6"/>
      <c r="HL1725" s="6"/>
      <c r="HM1725" s="6"/>
      <c r="HN1725" s="6"/>
      <c r="HO1725" s="6"/>
      <c r="HP1725" s="6"/>
      <c r="HQ1725" s="6"/>
      <c r="HR1725" s="6"/>
      <c r="HS1725" s="6"/>
      <c r="HT1725" s="6"/>
      <c r="HU1725" s="6"/>
      <c r="HV1725" s="6"/>
      <c r="HW1725" s="6"/>
      <c r="HX1725" s="6"/>
      <c r="HY1725" s="6"/>
      <c r="HZ1725" s="6"/>
      <c r="IA1725" s="6"/>
      <c r="IB1725" s="6"/>
      <c r="IC1725" s="6"/>
      <c r="ID1725" s="6"/>
      <c r="IE1725" s="6"/>
      <c r="IF1725" s="6"/>
      <c r="IG1725" s="6"/>
      <c r="IH1725" s="6"/>
      <c r="II1725" s="6"/>
      <c r="IJ1725" s="6"/>
      <c r="IK1725" s="6"/>
      <c r="IL1725" s="6"/>
      <c r="IM1725" s="6"/>
      <c r="IN1725" s="6"/>
      <c r="IO1725" s="6"/>
      <c r="IP1725" s="6"/>
      <c r="IQ1725" s="6"/>
      <c r="IR1725" s="6"/>
      <c r="IS1725" s="6"/>
      <c r="IT1725" s="6"/>
      <c r="IU1725" s="6"/>
      <c r="IV1725" s="6"/>
      <c r="IW1725" s="6"/>
      <c r="IX1725" s="6"/>
      <c r="IY1725" s="6"/>
      <c r="IZ1725" s="6"/>
    </row>
    <row r="1726" spans="1:260" s="5" customFormat="1" x14ac:dyDescent="0.35">
      <c r="A1726" s="32">
        <v>1722</v>
      </c>
      <c r="B1726" s="33">
        <f>ESTUDIANTES!B1726</f>
        <v>0</v>
      </c>
      <c r="C1726" s="33">
        <f>ESTUDIANTES!C1726</f>
        <v>0</v>
      </c>
      <c r="D1726" s="99">
        <f>ESTUDIANTES!D1726</f>
        <v>0</v>
      </c>
      <c r="E1726" s="99"/>
      <c r="F1726" s="99"/>
      <c r="G1726" s="99"/>
      <c r="H1726" s="34">
        <f>ESTUDIANTES!E1726</f>
        <v>0</v>
      </c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  <c r="GG1726" s="6"/>
      <c r="GH1726" s="6"/>
      <c r="GI1726" s="6"/>
      <c r="GJ1726" s="6"/>
      <c r="GK1726" s="6"/>
      <c r="GL1726" s="6"/>
      <c r="GM1726" s="6"/>
      <c r="GN1726" s="6"/>
      <c r="GO1726" s="6"/>
      <c r="GP1726" s="6"/>
      <c r="GQ1726" s="6"/>
      <c r="GR1726" s="6"/>
      <c r="GS1726" s="6"/>
      <c r="GT1726" s="6"/>
      <c r="GU1726" s="6"/>
      <c r="GV1726" s="6"/>
      <c r="GW1726" s="6"/>
      <c r="GX1726" s="6"/>
      <c r="GY1726" s="6"/>
      <c r="GZ1726" s="6"/>
      <c r="HA1726" s="6"/>
      <c r="HB1726" s="6"/>
      <c r="HC1726" s="6"/>
      <c r="HD1726" s="6"/>
      <c r="HE1726" s="6"/>
      <c r="HF1726" s="6"/>
      <c r="HG1726" s="6"/>
      <c r="HH1726" s="6"/>
      <c r="HI1726" s="6"/>
      <c r="HJ1726" s="6"/>
      <c r="HK1726" s="6"/>
      <c r="HL1726" s="6"/>
      <c r="HM1726" s="6"/>
      <c r="HN1726" s="6"/>
      <c r="HO1726" s="6"/>
      <c r="HP1726" s="6"/>
      <c r="HQ1726" s="6"/>
      <c r="HR1726" s="6"/>
      <c r="HS1726" s="6"/>
      <c r="HT1726" s="6"/>
      <c r="HU1726" s="6"/>
      <c r="HV1726" s="6"/>
      <c r="HW1726" s="6"/>
      <c r="HX1726" s="6"/>
      <c r="HY1726" s="6"/>
      <c r="HZ1726" s="6"/>
      <c r="IA1726" s="6"/>
      <c r="IB1726" s="6"/>
      <c r="IC1726" s="6"/>
      <c r="ID1726" s="6"/>
      <c r="IE1726" s="6"/>
      <c r="IF1726" s="6"/>
      <c r="IG1726" s="6"/>
      <c r="IH1726" s="6"/>
      <c r="II1726" s="6"/>
      <c r="IJ1726" s="6"/>
      <c r="IK1726" s="6"/>
      <c r="IL1726" s="6"/>
      <c r="IM1726" s="6"/>
      <c r="IN1726" s="6"/>
      <c r="IO1726" s="6"/>
      <c r="IP1726" s="6"/>
      <c r="IQ1726" s="6"/>
      <c r="IR1726" s="6"/>
      <c r="IS1726" s="6"/>
      <c r="IT1726" s="6"/>
      <c r="IU1726" s="6"/>
      <c r="IV1726" s="6"/>
      <c r="IW1726" s="6"/>
      <c r="IX1726" s="6"/>
      <c r="IY1726" s="6"/>
      <c r="IZ1726" s="6"/>
    </row>
    <row r="1727" spans="1:260" s="5" customFormat="1" x14ac:dyDescent="0.35">
      <c r="A1727" s="32">
        <v>1723</v>
      </c>
      <c r="B1727" s="33">
        <f>ESTUDIANTES!B1727</f>
        <v>0</v>
      </c>
      <c r="C1727" s="33">
        <f>ESTUDIANTES!C1727</f>
        <v>0</v>
      </c>
      <c r="D1727" s="99">
        <f>ESTUDIANTES!D1727</f>
        <v>0</v>
      </c>
      <c r="E1727" s="99"/>
      <c r="F1727" s="99"/>
      <c r="G1727" s="99"/>
      <c r="H1727" s="34">
        <f>ESTUDIANTES!E1727</f>
        <v>0</v>
      </c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  <c r="FA1727" s="6"/>
      <c r="FB1727" s="6"/>
      <c r="FC1727" s="6"/>
      <c r="FD1727" s="6"/>
      <c r="FE1727" s="6"/>
      <c r="FF1727" s="6"/>
      <c r="FG1727" s="6"/>
      <c r="FH1727" s="6"/>
      <c r="FI1727" s="6"/>
      <c r="FJ1727" s="6"/>
      <c r="FK1727" s="6"/>
      <c r="FL1727" s="6"/>
      <c r="FM1727" s="6"/>
      <c r="FN1727" s="6"/>
      <c r="FO1727" s="6"/>
      <c r="FP1727" s="6"/>
      <c r="FQ1727" s="6"/>
      <c r="FR1727" s="6"/>
      <c r="FS1727" s="6"/>
      <c r="FT1727" s="6"/>
      <c r="FU1727" s="6"/>
      <c r="FV1727" s="6"/>
      <c r="FW1727" s="6"/>
      <c r="FX1727" s="6"/>
      <c r="FY1727" s="6"/>
      <c r="FZ1727" s="6"/>
      <c r="GA1727" s="6"/>
      <c r="GB1727" s="6"/>
      <c r="GC1727" s="6"/>
      <c r="GD1727" s="6"/>
      <c r="GE1727" s="6"/>
      <c r="GF1727" s="6"/>
      <c r="GG1727" s="6"/>
      <c r="GH1727" s="6"/>
      <c r="GI1727" s="6"/>
      <c r="GJ1727" s="6"/>
      <c r="GK1727" s="6"/>
      <c r="GL1727" s="6"/>
      <c r="GM1727" s="6"/>
      <c r="GN1727" s="6"/>
      <c r="GO1727" s="6"/>
      <c r="GP1727" s="6"/>
      <c r="GQ1727" s="6"/>
      <c r="GR1727" s="6"/>
      <c r="GS1727" s="6"/>
      <c r="GT1727" s="6"/>
      <c r="GU1727" s="6"/>
      <c r="GV1727" s="6"/>
      <c r="GW1727" s="6"/>
      <c r="GX1727" s="6"/>
      <c r="GY1727" s="6"/>
      <c r="GZ1727" s="6"/>
      <c r="HA1727" s="6"/>
      <c r="HB1727" s="6"/>
      <c r="HC1727" s="6"/>
      <c r="HD1727" s="6"/>
      <c r="HE1727" s="6"/>
      <c r="HF1727" s="6"/>
      <c r="HG1727" s="6"/>
      <c r="HH1727" s="6"/>
      <c r="HI1727" s="6"/>
      <c r="HJ1727" s="6"/>
      <c r="HK1727" s="6"/>
      <c r="HL1727" s="6"/>
      <c r="HM1727" s="6"/>
      <c r="HN1727" s="6"/>
      <c r="HO1727" s="6"/>
      <c r="HP1727" s="6"/>
      <c r="HQ1727" s="6"/>
      <c r="HR1727" s="6"/>
      <c r="HS1727" s="6"/>
      <c r="HT1727" s="6"/>
      <c r="HU1727" s="6"/>
      <c r="HV1727" s="6"/>
      <c r="HW1727" s="6"/>
      <c r="HX1727" s="6"/>
      <c r="HY1727" s="6"/>
      <c r="HZ1727" s="6"/>
      <c r="IA1727" s="6"/>
      <c r="IB1727" s="6"/>
      <c r="IC1727" s="6"/>
      <c r="ID1727" s="6"/>
      <c r="IE1727" s="6"/>
      <c r="IF1727" s="6"/>
      <c r="IG1727" s="6"/>
      <c r="IH1727" s="6"/>
      <c r="II1727" s="6"/>
      <c r="IJ1727" s="6"/>
      <c r="IK1727" s="6"/>
      <c r="IL1727" s="6"/>
      <c r="IM1727" s="6"/>
      <c r="IN1727" s="6"/>
      <c r="IO1727" s="6"/>
      <c r="IP1727" s="6"/>
      <c r="IQ1727" s="6"/>
      <c r="IR1727" s="6"/>
      <c r="IS1727" s="6"/>
      <c r="IT1727" s="6"/>
      <c r="IU1727" s="6"/>
      <c r="IV1727" s="6"/>
      <c r="IW1727" s="6"/>
      <c r="IX1727" s="6"/>
      <c r="IY1727" s="6"/>
      <c r="IZ1727" s="6"/>
    </row>
    <row r="1728" spans="1:260" s="5" customFormat="1" x14ac:dyDescent="0.35">
      <c r="A1728" s="32">
        <v>1724</v>
      </c>
      <c r="B1728" s="33">
        <f>ESTUDIANTES!B1728</f>
        <v>0</v>
      </c>
      <c r="C1728" s="33">
        <f>ESTUDIANTES!C1728</f>
        <v>0</v>
      </c>
      <c r="D1728" s="99">
        <f>ESTUDIANTES!D1728</f>
        <v>0</v>
      </c>
      <c r="E1728" s="99"/>
      <c r="F1728" s="99"/>
      <c r="G1728" s="99"/>
      <c r="H1728" s="34">
        <f>ESTUDIANTES!E1728</f>
        <v>0</v>
      </c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  <c r="GG1728" s="6"/>
      <c r="GH1728" s="6"/>
      <c r="GI1728" s="6"/>
      <c r="GJ1728" s="6"/>
      <c r="GK1728" s="6"/>
      <c r="GL1728" s="6"/>
      <c r="GM1728" s="6"/>
      <c r="GN1728" s="6"/>
      <c r="GO1728" s="6"/>
      <c r="GP1728" s="6"/>
      <c r="GQ1728" s="6"/>
      <c r="GR1728" s="6"/>
      <c r="GS1728" s="6"/>
      <c r="GT1728" s="6"/>
      <c r="GU1728" s="6"/>
      <c r="GV1728" s="6"/>
      <c r="GW1728" s="6"/>
      <c r="GX1728" s="6"/>
      <c r="GY1728" s="6"/>
      <c r="GZ1728" s="6"/>
      <c r="HA1728" s="6"/>
      <c r="HB1728" s="6"/>
      <c r="HC1728" s="6"/>
      <c r="HD1728" s="6"/>
      <c r="HE1728" s="6"/>
      <c r="HF1728" s="6"/>
      <c r="HG1728" s="6"/>
      <c r="HH1728" s="6"/>
      <c r="HI1728" s="6"/>
      <c r="HJ1728" s="6"/>
      <c r="HK1728" s="6"/>
      <c r="HL1728" s="6"/>
      <c r="HM1728" s="6"/>
      <c r="HN1728" s="6"/>
      <c r="HO1728" s="6"/>
      <c r="HP1728" s="6"/>
      <c r="HQ1728" s="6"/>
      <c r="HR1728" s="6"/>
      <c r="HS1728" s="6"/>
      <c r="HT1728" s="6"/>
      <c r="HU1728" s="6"/>
      <c r="HV1728" s="6"/>
      <c r="HW1728" s="6"/>
      <c r="HX1728" s="6"/>
      <c r="HY1728" s="6"/>
      <c r="HZ1728" s="6"/>
      <c r="IA1728" s="6"/>
      <c r="IB1728" s="6"/>
      <c r="IC1728" s="6"/>
      <c r="ID1728" s="6"/>
      <c r="IE1728" s="6"/>
      <c r="IF1728" s="6"/>
      <c r="IG1728" s="6"/>
      <c r="IH1728" s="6"/>
      <c r="II1728" s="6"/>
      <c r="IJ1728" s="6"/>
      <c r="IK1728" s="6"/>
      <c r="IL1728" s="6"/>
      <c r="IM1728" s="6"/>
      <c r="IN1728" s="6"/>
      <c r="IO1728" s="6"/>
      <c r="IP1728" s="6"/>
      <c r="IQ1728" s="6"/>
      <c r="IR1728" s="6"/>
      <c r="IS1728" s="6"/>
      <c r="IT1728" s="6"/>
      <c r="IU1728" s="6"/>
      <c r="IV1728" s="6"/>
      <c r="IW1728" s="6"/>
      <c r="IX1728" s="6"/>
      <c r="IY1728" s="6"/>
      <c r="IZ1728" s="6"/>
    </row>
    <row r="1729" spans="1:260" s="5" customFormat="1" x14ac:dyDescent="0.35">
      <c r="A1729" s="32">
        <v>1725</v>
      </c>
      <c r="B1729" s="33">
        <f>ESTUDIANTES!B1729</f>
        <v>0</v>
      </c>
      <c r="C1729" s="33">
        <f>ESTUDIANTES!C1729</f>
        <v>0</v>
      </c>
      <c r="D1729" s="99">
        <f>ESTUDIANTES!D1729</f>
        <v>0</v>
      </c>
      <c r="E1729" s="99"/>
      <c r="F1729" s="99"/>
      <c r="G1729" s="99"/>
      <c r="H1729" s="34">
        <f>ESTUDIANTES!E1729</f>
        <v>0</v>
      </c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  <c r="GG1729" s="6"/>
      <c r="GH1729" s="6"/>
      <c r="GI1729" s="6"/>
      <c r="GJ1729" s="6"/>
      <c r="GK1729" s="6"/>
      <c r="GL1729" s="6"/>
      <c r="GM1729" s="6"/>
      <c r="GN1729" s="6"/>
      <c r="GO1729" s="6"/>
      <c r="GP1729" s="6"/>
      <c r="GQ1729" s="6"/>
      <c r="GR1729" s="6"/>
      <c r="GS1729" s="6"/>
      <c r="GT1729" s="6"/>
      <c r="GU1729" s="6"/>
      <c r="GV1729" s="6"/>
      <c r="GW1729" s="6"/>
      <c r="GX1729" s="6"/>
      <c r="GY1729" s="6"/>
      <c r="GZ1729" s="6"/>
      <c r="HA1729" s="6"/>
      <c r="HB1729" s="6"/>
      <c r="HC1729" s="6"/>
      <c r="HD1729" s="6"/>
      <c r="HE1729" s="6"/>
      <c r="HF1729" s="6"/>
      <c r="HG1729" s="6"/>
      <c r="HH1729" s="6"/>
      <c r="HI1729" s="6"/>
      <c r="HJ1729" s="6"/>
      <c r="HK1729" s="6"/>
      <c r="HL1729" s="6"/>
      <c r="HM1729" s="6"/>
      <c r="HN1729" s="6"/>
      <c r="HO1729" s="6"/>
      <c r="HP1729" s="6"/>
      <c r="HQ1729" s="6"/>
      <c r="HR1729" s="6"/>
      <c r="HS1729" s="6"/>
      <c r="HT1729" s="6"/>
      <c r="HU1729" s="6"/>
      <c r="HV1729" s="6"/>
      <c r="HW1729" s="6"/>
      <c r="HX1729" s="6"/>
      <c r="HY1729" s="6"/>
      <c r="HZ1729" s="6"/>
      <c r="IA1729" s="6"/>
      <c r="IB1729" s="6"/>
      <c r="IC1729" s="6"/>
      <c r="ID1729" s="6"/>
      <c r="IE1729" s="6"/>
      <c r="IF1729" s="6"/>
      <c r="IG1729" s="6"/>
      <c r="IH1729" s="6"/>
      <c r="II1729" s="6"/>
      <c r="IJ1729" s="6"/>
      <c r="IK1729" s="6"/>
      <c r="IL1729" s="6"/>
      <c r="IM1729" s="6"/>
      <c r="IN1729" s="6"/>
      <c r="IO1729" s="6"/>
      <c r="IP1729" s="6"/>
      <c r="IQ1729" s="6"/>
      <c r="IR1729" s="6"/>
      <c r="IS1729" s="6"/>
      <c r="IT1729" s="6"/>
      <c r="IU1729" s="6"/>
      <c r="IV1729" s="6"/>
      <c r="IW1729" s="6"/>
      <c r="IX1729" s="6"/>
      <c r="IY1729" s="6"/>
      <c r="IZ1729" s="6"/>
    </row>
    <row r="1730" spans="1:260" s="5" customFormat="1" x14ac:dyDescent="0.35">
      <c r="A1730" s="32">
        <v>1726</v>
      </c>
      <c r="B1730" s="33">
        <f>ESTUDIANTES!B1730</f>
        <v>0</v>
      </c>
      <c r="C1730" s="33">
        <f>ESTUDIANTES!C1730</f>
        <v>0</v>
      </c>
      <c r="D1730" s="99">
        <f>ESTUDIANTES!D1730</f>
        <v>0</v>
      </c>
      <c r="E1730" s="99"/>
      <c r="F1730" s="99"/>
      <c r="G1730" s="99"/>
      <c r="H1730" s="34">
        <f>ESTUDIANTES!E1730</f>
        <v>0</v>
      </c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  <c r="GG1730" s="6"/>
      <c r="GH1730" s="6"/>
      <c r="GI1730" s="6"/>
      <c r="GJ1730" s="6"/>
      <c r="GK1730" s="6"/>
      <c r="GL1730" s="6"/>
      <c r="GM1730" s="6"/>
      <c r="GN1730" s="6"/>
      <c r="GO1730" s="6"/>
      <c r="GP1730" s="6"/>
      <c r="GQ1730" s="6"/>
      <c r="GR1730" s="6"/>
      <c r="GS1730" s="6"/>
      <c r="GT1730" s="6"/>
      <c r="GU1730" s="6"/>
      <c r="GV1730" s="6"/>
      <c r="GW1730" s="6"/>
      <c r="GX1730" s="6"/>
      <c r="GY1730" s="6"/>
      <c r="GZ1730" s="6"/>
      <c r="HA1730" s="6"/>
      <c r="HB1730" s="6"/>
      <c r="HC1730" s="6"/>
      <c r="HD1730" s="6"/>
      <c r="HE1730" s="6"/>
      <c r="HF1730" s="6"/>
      <c r="HG1730" s="6"/>
      <c r="HH1730" s="6"/>
      <c r="HI1730" s="6"/>
      <c r="HJ1730" s="6"/>
      <c r="HK1730" s="6"/>
      <c r="HL1730" s="6"/>
      <c r="HM1730" s="6"/>
      <c r="HN1730" s="6"/>
      <c r="HO1730" s="6"/>
      <c r="HP1730" s="6"/>
      <c r="HQ1730" s="6"/>
      <c r="HR1730" s="6"/>
      <c r="HS1730" s="6"/>
      <c r="HT1730" s="6"/>
      <c r="HU1730" s="6"/>
      <c r="HV1730" s="6"/>
      <c r="HW1730" s="6"/>
      <c r="HX1730" s="6"/>
      <c r="HY1730" s="6"/>
      <c r="HZ1730" s="6"/>
      <c r="IA1730" s="6"/>
      <c r="IB1730" s="6"/>
      <c r="IC1730" s="6"/>
      <c r="ID1730" s="6"/>
      <c r="IE1730" s="6"/>
      <c r="IF1730" s="6"/>
      <c r="IG1730" s="6"/>
      <c r="IH1730" s="6"/>
      <c r="II1730" s="6"/>
      <c r="IJ1730" s="6"/>
      <c r="IK1730" s="6"/>
      <c r="IL1730" s="6"/>
      <c r="IM1730" s="6"/>
      <c r="IN1730" s="6"/>
      <c r="IO1730" s="6"/>
      <c r="IP1730" s="6"/>
      <c r="IQ1730" s="6"/>
      <c r="IR1730" s="6"/>
      <c r="IS1730" s="6"/>
      <c r="IT1730" s="6"/>
      <c r="IU1730" s="6"/>
      <c r="IV1730" s="6"/>
      <c r="IW1730" s="6"/>
      <c r="IX1730" s="6"/>
      <c r="IY1730" s="6"/>
      <c r="IZ1730" s="6"/>
    </row>
    <row r="1731" spans="1:260" s="5" customFormat="1" x14ac:dyDescent="0.35">
      <c r="A1731" s="32">
        <v>1727</v>
      </c>
      <c r="B1731" s="33">
        <f>ESTUDIANTES!B1731</f>
        <v>0</v>
      </c>
      <c r="C1731" s="33">
        <f>ESTUDIANTES!C1731</f>
        <v>0</v>
      </c>
      <c r="D1731" s="99">
        <f>ESTUDIANTES!D1731</f>
        <v>0</v>
      </c>
      <c r="E1731" s="99"/>
      <c r="F1731" s="99"/>
      <c r="G1731" s="99"/>
      <c r="H1731" s="34">
        <f>ESTUDIANTES!E1731</f>
        <v>0</v>
      </c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  <c r="GG1731" s="6"/>
      <c r="GH1731" s="6"/>
      <c r="GI1731" s="6"/>
      <c r="GJ1731" s="6"/>
      <c r="GK1731" s="6"/>
      <c r="GL1731" s="6"/>
      <c r="GM1731" s="6"/>
      <c r="GN1731" s="6"/>
      <c r="GO1731" s="6"/>
      <c r="GP1731" s="6"/>
      <c r="GQ1731" s="6"/>
      <c r="GR1731" s="6"/>
      <c r="GS1731" s="6"/>
      <c r="GT1731" s="6"/>
      <c r="GU1731" s="6"/>
      <c r="GV1731" s="6"/>
      <c r="GW1731" s="6"/>
      <c r="GX1731" s="6"/>
      <c r="GY1731" s="6"/>
      <c r="GZ1731" s="6"/>
      <c r="HA1731" s="6"/>
      <c r="HB1731" s="6"/>
      <c r="HC1731" s="6"/>
      <c r="HD1731" s="6"/>
      <c r="HE1731" s="6"/>
      <c r="HF1731" s="6"/>
      <c r="HG1731" s="6"/>
      <c r="HH1731" s="6"/>
      <c r="HI1731" s="6"/>
      <c r="HJ1731" s="6"/>
      <c r="HK1731" s="6"/>
      <c r="HL1731" s="6"/>
      <c r="HM1731" s="6"/>
      <c r="HN1731" s="6"/>
      <c r="HO1731" s="6"/>
      <c r="HP1731" s="6"/>
      <c r="HQ1731" s="6"/>
      <c r="HR1731" s="6"/>
      <c r="HS1731" s="6"/>
      <c r="HT1731" s="6"/>
      <c r="HU1731" s="6"/>
      <c r="HV1731" s="6"/>
      <c r="HW1731" s="6"/>
      <c r="HX1731" s="6"/>
      <c r="HY1731" s="6"/>
      <c r="HZ1731" s="6"/>
      <c r="IA1731" s="6"/>
      <c r="IB1731" s="6"/>
      <c r="IC1731" s="6"/>
      <c r="ID1731" s="6"/>
      <c r="IE1731" s="6"/>
      <c r="IF1731" s="6"/>
      <c r="IG1731" s="6"/>
      <c r="IH1731" s="6"/>
      <c r="II1731" s="6"/>
      <c r="IJ1731" s="6"/>
      <c r="IK1731" s="6"/>
      <c r="IL1731" s="6"/>
      <c r="IM1731" s="6"/>
      <c r="IN1731" s="6"/>
      <c r="IO1731" s="6"/>
      <c r="IP1731" s="6"/>
      <c r="IQ1731" s="6"/>
      <c r="IR1731" s="6"/>
      <c r="IS1731" s="6"/>
      <c r="IT1731" s="6"/>
      <c r="IU1731" s="6"/>
      <c r="IV1731" s="6"/>
      <c r="IW1731" s="6"/>
      <c r="IX1731" s="6"/>
      <c r="IY1731" s="6"/>
      <c r="IZ1731" s="6"/>
    </row>
    <row r="1732" spans="1:260" s="5" customFormat="1" x14ac:dyDescent="0.35">
      <c r="A1732" s="32">
        <v>1728</v>
      </c>
      <c r="B1732" s="33">
        <f>ESTUDIANTES!B1732</f>
        <v>0</v>
      </c>
      <c r="C1732" s="33">
        <f>ESTUDIANTES!C1732</f>
        <v>0</v>
      </c>
      <c r="D1732" s="99">
        <f>ESTUDIANTES!D1732</f>
        <v>0</v>
      </c>
      <c r="E1732" s="99"/>
      <c r="F1732" s="99"/>
      <c r="G1732" s="99"/>
      <c r="H1732" s="34">
        <f>ESTUDIANTES!E1732</f>
        <v>0</v>
      </c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  <c r="GG1732" s="6"/>
      <c r="GH1732" s="6"/>
      <c r="GI1732" s="6"/>
      <c r="GJ1732" s="6"/>
      <c r="GK1732" s="6"/>
      <c r="GL1732" s="6"/>
      <c r="GM1732" s="6"/>
      <c r="GN1732" s="6"/>
      <c r="GO1732" s="6"/>
      <c r="GP1732" s="6"/>
      <c r="GQ1732" s="6"/>
      <c r="GR1732" s="6"/>
      <c r="GS1732" s="6"/>
      <c r="GT1732" s="6"/>
      <c r="GU1732" s="6"/>
      <c r="GV1732" s="6"/>
      <c r="GW1732" s="6"/>
      <c r="GX1732" s="6"/>
      <c r="GY1732" s="6"/>
      <c r="GZ1732" s="6"/>
      <c r="HA1732" s="6"/>
      <c r="HB1732" s="6"/>
      <c r="HC1732" s="6"/>
      <c r="HD1732" s="6"/>
      <c r="HE1732" s="6"/>
      <c r="HF1732" s="6"/>
      <c r="HG1732" s="6"/>
      <c r="HH1732" s="6"/>
      <c r="HI1732" s="6"/>
      <c r="HJ1732" s="6"/>
      <c r="HK1732" s="6"/>
      <c r="HL1732" s="6"/>
      <c r="HM1732" s="6"/>
      <c r="HN1732" s="6"/>
      <c r="HO1732" s="6"/>
      <c r="HP1732" s="6"/>
      <c r="HQ1732" s="6"/>
      <c r="HR1732" s="6"/>
      <c r="HS1732" s="6"/>
      <c r="HT1732" s="6"/>
      <c r="HU1732" s="6"/>
      <c r="HV1732" s="6"/>
      <c r="HW1732" s="6"/>
      <c r="HX1732" s="6"/>
      <c r="HY1732" s="6"/>
      <c r="HZ1732" s="6"/>
      <c r="IA1732" s="6"/>
      <c r="IB1732" s="6"/>
      <c r="IC1732" s="6"/>
      <c r="ID1732" s="6"/>
      <c r="IE1732" s="6"/>
      <c r="IF1732" s="6"/>
      <c r="IG1732" s="6"/>
      <c r="IH1732" s="6"/>
      <c r="II1732" s="6"/>
      <c r="IJ1732" s="6"/>
      <c r="IK1732" s="6"/>
      <c r="IL1732" s="6"/>
      <c r="IM1732" s="6"/>
      <c r="IN1732" s="6"/>
      <c r="IO1732" s="6"/>
      <c r="IP1732" s="6"/>
      <c r="IQ1732" s="6"/>
      <c r="IR1732" s="6"/>
      <c r="IS1732" s="6"/>
      <c r="IT1732" s="6"/>
      <c r="IU1732" s="6"/>
      <c r="IV1732" s="6"/>
      <c r="IW1732" s="6"/>
      <c r="IX1732" s="6"/>
      <c r="IY1732" s="6"/>
      <c r="IZ1732" s="6"/>
    </row>
    <row r="1733" spans="1:260" s="5" customFormat="1" x14ac:dyDescent="0.35">
      <c r="A1733" s="32">
        <v>1729</v>
      </c>
      <c r="B1733" s="33">
        <f>ESTUDIANTES!B1733</f>
        <v>0</v>
      </c>
      <c r="C1733" s="33">
        <f>ESTUDIANTES!C1733</f>
        <v>0</v>
      </c>
      <c r="D1733" s="99">
        <f>ESTUDIANTES!D1733</f>
        <v>0</v>
      </c>
      <c r="E1733" s="99"/>
      <c r="F1733" s="99"/>
      <c r="G1733" s="99"/>
      <c r="H1733" s="34">
        <f>ESTUDIANTES!E1733</f>
        <v>0</v>
      </c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  <c r="FA1733" s="6"/>
      <c r="FB1733" s="6"/>
      <c r="FC1733" s="6"/>
      <c r="FD1733" s="6"/>
      <c r="FE1733" s="6"/>
      <c r="FF1733" s="6"/>
      <c r="FG1733" s="6"/>
      <c r="FH1733" s="6"/>
      <c r="FI1733" s="6"/>
      <c r="FJ1733" s="6"/>
      <c r="FK1733" s="6"/>
      <c r="FL1733" s="6"/>
      <c r="FM1733" s="6"/>
      <c r="FN1733" s="6"/>
      <c r="FO1733" s="6"/>
      <c r="FP1733" s="6"/>
      <c r="FQ1733" s="6"/>
      <c r="FR1733" s="6"/>
      <c r="FS1733" s="6"/>
      <c r="FT1733" s="6"/>
      <c r="FU1733" s="6"/>
      <c r="FV1733" s="6"/>
      <c r="FW1733" s="6"/>
      <c r="FX1733" s="6"/>
      <c r="FY1733" s="6"/>
      <c r="FZ1733" s="6"/>
      <c r="GA1733" s="6"/>
      <c r="GB1733" s="6"/>
      <c r="GC1733" s="6"/>
      <c r="GD1733" s="6"/>
      <c r="GE1733" s="6"/>
      <c r="GF1733" s="6"/>
      <c r="GG1733" s="6"/>
      <c r="GH1733" s="6"/>
      <c r="GI1733" s="6"/>
      <c r="GJ1733" s="6"/>
      <c r="GK1733" s="6"/>
      <c r="GL1733" s="6"/>
      <c r="GM1733" s="6"/>
      <c r="GN1733" s="6"/>
      <c r="GO1733" s="6"/>
      <c r="GP1733" s="6"/>
      <c r="GQ1733" s="6"/>
      <c r="GR1733" s="6"/>
      <c r="GS1733" s="6"/>
      <c r="GT1733" s="6"/>
      <c r="GU1733" s="6"/>
      <c r="GV1733" s="6"/>
      <c r="GW1733" s="6"/>
      <c r="GX1733" s="6"/>
      <c r="GY1733" s="6"/>
      <c r="GZ1733" s="6"/>
      <c r="HA1733" s="6"/>
      <c r="HB1733" s="6"/>
      <c r="HC1733" s="6"/>
      <c r="HD1733" s="6"/>
      <c r="HE1733" s="6"/>
      <c r="HF1733" s="6"/>
      <c r="HG1733" s="6"/>
      <c r="HH1733" s="6"/>
      <c r="HI1733" s="6"/>
      <c r="HJ1733" s="6"/>
      <c r="HK1733" s="6"/>
      <c r="HL1733" s="6"/>
      <c r="HM1733" s="6"/>
      <c r="HN1733" s="6"/>
      <c r="HO1733" s="6"/>
      <c r="HP1733" s="6"/>
      <c r="HQ1733" s="6"/>
      <c r="HR1733" s="6"/>
      <c r="HS1733" s="6"/>
      <c r="HT1733" s="6"/>
      <c r="HU1733" s="6"/>
      <c r="HV1733" s="6"/>
      <c r="HW1733" s="6"/>
      <c r="HX1733" s="6"/>
      <c r="HY1733" s="6"/>
      <c r="HZ1733" s="6"/>
      <c r="IA1733" s="6"/>
      <c r="IB1733" s="6"/>
      <c r="IC1733" s="6"/>
      <c r="ID1733" s="6"/>
      <c r="IE1733" s="6"/>
      <c r="IF1733" s="6"/>
      <c r="IG1733" s="6"/>
      <c r="IH1733" s="6"/>
      <c r="II1733" s="6"/>
      <c r="IJ1733" s="6"/>
      <c r="IK1733" s="6"/>
      <c r="IL1733" s="6"/>
      <c r="IM1733" s="6"/>
      <c r="IN1733" s="6"/>
      <c r="IO1733" s="6"/>
      <c r="IP1733" s="6"/>
      <c r="IQ1733" s="6"/>
      <c r="IR1733" s="6"/>
      <c r="IS1733" s="6"/>
      <c r="IT1733" s="6"/>
      <c r="IU1733" s="6"/>
      <c r="IV1733" s="6"/>
      <c r="IW1733" s="6"/>
      <c r="IX1733" s="6"/>
      <c r="IY1733" s="6"/>
      <c r="IZ1733" s="6"/>
    </row>
    <row r="1734" spans="1:260" s="5" customFormat="1" x14ac:dyDescent="0.35">
      <c r="A1734" s="32">
        <v>1730</v>
      </c>
      <c r="B1734" s="33">
        <f>ESTUDIANTES!B1734</f>
        <v>0</v>
      </c>
      <c r="C1734" s="33">
        <f>ESTUDIANTES!C1734</f>
        <v>0</v>
      </c>
      <c r="D1734" s="99">
        <f>ESTUDIANTES!D1734</f>
        <v>0</v>
      </c>
      <c r="E1734" s="99"/>
      <c r="F1734" s="99"/>
      <c r="G1734" s="99"/>
      <c r="H1734" s="34">
        <f>ESTUDIANTES!E1734</f>
        <v>0</v>
      </c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  <c r="GG1734" s="6"/>
      <c r="GH1734" s="6"/>
      <c r="GI1734" s="6"/>
      <c r="GJ1734" s="6"/>
      <c r="GK1734" s="6"/>
      <c r="GL1734" s="6"/>
      <c r="GM1734" s="6"/>
      <c r="GN1734" s="6"/>
      <c r="GO1734" s="6"/>
      <c r="GP1734" s="6"/>
      <c r="GQ1734" s="6"/>
      <c r="GR1734" s="6"/>
      <c r="GS1734" s="6"/>
      <c r="GT1734" s="6"/>
      <c r="GU1734" s="6"/>
      <c r="GV1734" s="6"/>
      <c r="GW1734" s="6"/>
      <c r="GX1734" s="6"/>
      <c r="GY1734" s="6"/>
      <c r="GZ1734" s="6"/>
      <c r="HA1734" s="6"/>
      <c r="HB1734" s="6"/>
      <c r="HC1734" s="6"/>
      <c r="HD1734" s="6"/>
      <c r="HE1734" s="6"/>
      <c r="HF1734" s="6"/>
      <c r="HG1734" s="6"/>
      <c r="HH1734" s="6"/>
      <c r="HI1734" s="6"/>
      <c r="HJ1734" s="6"/>
      <c r="HK1734" s="6"/>
      <c r="HL1734" s="6"/>
      <c r="HM1734" s="6"/>
      <c r="HN1734" s="6"/>
      <c r="HO1734" s="6"/>
      <c r="HP1734" s="6"/>
      <c r="HQ1734" s="6"/>
      <c r="HR1734" s="6"/>
      <c r="HS1734" s="6"/>
      <c r="HT1734" s="6"/>
      <c r="HU1734" s="6"/>
      <c r="HV1734" s="6"/>
      <c r="HW1734" s="6"/>
      <c r="HX1734" s="6"/>
      <c r="HY1734" s="6"/>
      <c r="HZ1734" s="6"/>
      <c r="IA1734" s="6"/>
      <c r="IB1734" s="6"/>
      <c r="IC1734" s="6"/>
      <c r="ID1734" s="6"/>
      <c r="IE1734" s="6"/>
      <c r="IF1734" s="6"/>
      <c r="IG1734" s="6"/>
      <c r="IH1734" s="6"/>
      <c r="II1734" s="6"/>
      <c r="IJ1734" s="6"/>
      <c r="IK1734" s="6"/>
      <c r="IL1734" s="6"/>
      <c r="IM1734" s="6"/>
      <c r="IN1734" s="6"/>
      <c r="IO1734" s="6"/>
      <c r="IP1734" s="6"/>
      <c r="IQ1734" s="6"/>
      <c r="IR1734" s="6"/>
      <c r="IS1734" s="6"/>
      <c r="IT1734" s="6"/>
      <c r="IU1734" s="6"/>
      <c r="IV1734" s="6"/>
      <c r="IW1734" s="6"/>
      <c r="IX1734" s="6"/>
      <c r="IY1734" s="6"/>
      <c r="IZ1734" s="6"/>
    </row>
    <row r="1735" spans="1:260" s="5" customFormat="1" x14ac:dyDescent="0.35">
      <c r="A1735" s="32">
        <v>1731</v>
      </c>
      <c r="B1735" s="33">
        <f>ESTUDIANTES!B1735</f>
        <v>0</v>
      </c>
      <c r="C1735" s="33">
        <f>ESTUDIANTES!C1735</f>
        <v>0</v>
      </c>
      <c r="D1735" s="99">
        <f>ESTUDIANTES!D1735</f>
        <v>0</v>
      </c>
      <c r="E1735" s="99"/>
      <c r="F1735" s="99"/>
      <c r="G1735" s="99"/>
      <c r="H1735" s="34">
        <f>ESTUDIANTES!E1735</f>
        <v>0</v>
      </c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  <c r="FA1735" s="6"/>
      <c r="FB1735" s="6"/>
      <c r="FC1735" s="6"/>
      <c r="FD1735" s="6"/>
      <c r="FE1735" s="6"/>
      <c r="FF1735" s="6"/>
      <c r="FG1735" s="6"/>
      <c r="FH1735" s="6"/>
      <c r="FI1735" s="6"/>
      <c r="FJ1735" s="6"/>
      <c r="FK1735" s="6"/>
      <c r="FL1735" s="6"/>
      <c r="FM1735" s="6"/>
      <c r="FN1735" s="6"/>
      <c r="FO1735" s="6"/>
      <c r="FP1735" s="6"/>
      <c r="FQ1735" s="6"/>
      <c r="FR1735" s="6"/>
      <c r="FS1735" s="6"/>
      <c r="FT1735" s="6"/>
      <c r="FU1735" s="6"/>
      <c r="FV1735" s="6"/>
      <c r="FW1735" s="6"/>
      <c r="FX1735" s="6"/>
      <c r="FY1735" s="6"/>
      <c r="FZ1735" s="6"/>
      <c r="GA1735" s="6"/>
      <c r="GB1735" s="6"/>
      <c r="GC1735" s="6"/>
      <c r="GD1735" s="6"/>
      <c r="GE1735" s="6"/>
      <c r="GF1735" s="6"/>
      <c r="GG1735" s="6"/>
      <c r="GH1735" s="6"/>
      <c r="GI1735" s="6"/>
      <c r="GJ1735" s="6"/>
      <c r="GK1735" s="6"/>
      <c r="GL1735" s="6"/>
      <c r="GM1735" s="6"/>
      <c r="GN1735" s="6"/>
      <c r="GO1735" s="6"/>
      <c r="GP1735" s="6"/>
      <c r="GQ1735" s="6"/>
      <c r="GR1735" s="6"/>
      <c r="GS1735" s="6"/>
      <c r="GT1735" s="6"/>
      <c r="GU1735" s="6"/>
      <c r="GV1735" s="6"/>
      <c r="GW1735" s="6"/>
      <c r="GX1735" s="6"/>
      <c r="GY1735" s="6"/>
      <c r="GZ1735" s="6"/>
      <c r="HA1735" s="6"/>
      <c r="HB1735" s="6"/>
      <c r="HC1735" s="6"/>
      <c r="HD1735" s="6"/>
      <c r="HE1735" s="6"/>
      <c r="HF1735" s="6"/>
      <c r="HG1735" s="6"/>
      <c r="HH1735" s="6"/>
      <c r="HI1735" s="6"/>
      <c r="HJ1735" s="6"/>
      <c r="HK1735" s="6"/>
      <c r="HL1735" s="6"/>
      <c r="HM1735" s="6"/>
      <c r="HN1735" s="6"/>
      <c r="HO1735" s="6"/>
      <c r="HP1735" s="6"/>
      <c r="HQ1735" s="6"/>
      <c r="HR1735" s="6"/>
      <c r="HS1735" s="6"/>
      <c r="HT1735" s="6"/>
      <c r="HU1735" s="6"/>
      <c r="HV1735" s="6"/>
      <c r="HW1735" s="6"/>
      <c r="HX1735" s="6"/>
      <c r="HY1735" s="6"/>
      <c r="HZ1735" s="6"/>
      <c r="IA1735" s="6"/>
      <c r="IB1735" s="6"/>
      <c r="IC1735" s="6"/>
      <c r="ID1735" s="6"/>
      <c r="IE1735" s="6"/>
      <c r="IF1735" s="6"/>
      <c r="IG1735" s="6"/>
      <c r="IH1735" s="6"/>
      <c r="II1735" s="6"/>
      <c r="IJ1735" s="6"/>
      <c r="IK1735" s="6"/>
      <c r="IL1735" s="6"/>
      <c r="IM1735" s="6"/>
      <c r="IN1735" s="6"/>
      <c r="IO1735" s="6"/>
      <c r="IP1735" s="6"/>
      <c r="IQ1735" s="6"/>
      <c r="IR1735" s="6"/>
      <c r="IS1735" s="6"/>
      <c r="IT1735" s="6"/>
      <c r="IU1735" s="6"/>
      <c r="IV1735" s="6"/>
      <c r="IW1735" s="6"/>
      <c r="IX1735" s="6"/>
      <c r="IY1735" s="6"/>
      <c r="IZ1735" s="6"/>
    </row>
    <row r="1736" spans="1:260" s="5" customFormat="1" x14ac:dyDescent="0.35">
      <c r="A1736" s="32">
        <v>1732</v>
      </c>
      <c r="B1736" s="33">
        <f>ESTUDIANTES!B1736</f>
        <v>0</v>
      </c>
      <c r="C1736" s="33">
        <f>ESTUDIANTES!C1736</f>
        <v>0</v>
      </c>
      <c r="D1736" s="99">
        <f>ESTUDIANTES!D1736</f>
        <v>0</v>
      </c>
      <c r="E1736" s="99"/>
      <c r="F1736" s="99"/>
      <c r="G1736" s="99"/>
      <c r="H1736" s="34">
        <f>ESTUDIANTES!E1736</f>
        <v>0</v>
      </c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  <c r="GG1736" s="6"/>
      <c r="GH1736" s="6"/>
      <c r="GI1736" s="6"/>
      <c r="GJ1736" s="6"/>
      <c r="GK1736" s="6"/>
      <c r="GL1736" s="6"/>
      <c r="GM1736" s="6"/>
      <c r="GN1736" s="6"/>
      <c r="GO1736" s="6"/>
      <c r="GP1736" s="6"/>
      <c r="GQ1736" s="6"/>
      <c r="GR1736" s="6"/>
      <c r="GS1736" s="6"/>
      <c r="GT1736" s="6"/>
      <c r="GU1736" s="6"/>
      <c r="GV1736" s="6"/>
      <c r="GW1736" s="6"/>
      <c r="GX1736" s="6"/>
      <c r="GY1736" s="6"/>
      <c r="GZ1736" s="6"/>
      <c r="HA1736" s="6"/>
      <c r="HB1736" s="6"/>
      <c r="HC1736" s="6"/>
      <c r="HD1736" s="6"/>
      <c r="HE1736" s="6"/>
      <c r="HF1736" s="6"/>
      <c r="HG1736" s="6"/>
      <c r="HH1736" s="6"/>
      <c r="HI1736" s="6"/>
      <c r="HJ1736" s="6"/>
      <c r="HK1736" s="6"/>
      <c r="HL1736" s="6"/>
      <c r="HM1736" s="6"/>
      <c r="HN1736" s="6"/>
      <c r="HO1736" s="6"/>
      <c r="HP1736" s="6"/>
      <c r="HQ1736" s="6"/>
      <c r="HR1736" s="6"/>
      <c r="HS1736" s="6"/>
      <c r="HT1736" s="6"/>
      <c r="HU1736" s="6"/>
      <c r="HV1736" s="6"/>
      <c r="HW1736" s="6"/>
      <c r="HX1736" s="6"/>
      <c r="HY1736" s="6"/>
      <c r="HZ1736" s="6"/>
      <c r="IA1736" s="6"/>
      <c r="IB1736" s="6"/>
      <c r="IC1736" s="6"/>
      <c r="ID1736" s="6"/>
      <c r="IE1736" s="6"/>
      <c r="IF1736" s="6"/>
      <c r="IG1736" s="6"/>
      <c r="IH1736" s="6"/>
      <c r="II1736" s="6"/>
      <c r="IJ1736" s="6"/>
      <c r="IK1736" s="6"/>
      <c r="IL1736" s="6"/>
      <c r="IM1736" s="6"/>
      <c r="IN1736" s="6"/>
      <c r="IO1736" s="6"/>
      <c r="IP1736" s="6"/>
      <c r="IQ1736" s="6"/>
      <c r="IR1736" s="6"/>
      <c r="IS1736" s="6"/>
      <c r="IT1736" s="6"/>
      <c r="IU1736" s="6"/>
      <c r="IV1736" s="6"/>
      <c r="IW1736" s="6"/>
      <c r="IX1736" s="6"/>
      <c r="IY1736" s="6"/>
      <c r="IZ1736" s="6"/>
    </row>
    <row r="1737" spans="1:260" s="5" customFormat="1" x14ac:dyDescent="0.35">
      <c r="A1737" s="32">
        <v>1733</v>
      </c>
      <c r="B1737" s="33">
        <f>ESTUDIANTES!B1737</f>
        <v>0</v>
      </c>
      <c r="C1737" s="33">
        <f>ESTUDIANTES!C1737</f>
        <v>0</v>
      </c>
      <c r="D1737" s="99">
        <f>ESTUDIANTES!D1737</f>
        <v>0</v>
      </c>
      <c r="E1737" s="99"/>
      <c r="F1737" s="99"/>
      <c r="G1737" s="99"/>
      <c r="H1737" s="34">
        <f>ESTUDIANTES!E1737</f>
        <v>0</v>
      </c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  <c r="GG1737" s="6"/>
      <c r="GH1737" s="6"/>
      <c r="GI1737" s="6"/>
      <c r="GJ1737" s="6"/>
      <c r="GK1737" s="6"/>
      <c r="GL1737" s="6"/>
      <c r="GM1737" s="6"/>
      <c r="GN1737" s="6"/>
      <c r="GO1737" s="6"/>
      <c r="GP1737" s="6"/>
      <c r="GQ1737" s="6"/>
      <c r="GR1737" s="6"/>
      <c r="GS1737" s="6"/>
      <c r="GT1737" s="6"/>
      <c r="GU1737" s="6"/>
      <c r="GV1737" s="6"/>
      <c r="GW1737" s="6"/>
      <c r="GX1737" s="6"/>
      <c r="GY1737" s="6"/>
      <c r="GZ1737" s="6"/>
      <c r="HA1737" s="6"/>
      <c r="HB1737" s="6"/>
      <c r="HC1737" s="6"/>
      <c r="HD1737" s="6"/>
      <c r="HE1737" s="6"/>
      <c r="HF1737" s="6"/>
      <c r="HG1737" s="6"/>
      <c r="HH1737" s="6"/>
      <c r="HI1737" s="6"/>
      <c r="HJ1737" s="6"/>
      <c r="HK1737" s="6"/>
      <c r="HL1737" s="6"/>
      <c r="HM1737" s="6"/>
      <c r="HN1737" s="6"/>
      <c r="HO1737" s="6"/>
      <c r="HP1737" s="6"/>
      <c r="HQ1737" s="6"/>
      <c r="HR1737" s="6"/>
      <c r="HS1737" s="6"/>
      <c r="HT1737" s="6"/>
      <c r="HU1737" s="6"/>
      <c r="HV1737" s="6"/>
      <c r="HW1737" s="6"/>
      <c r="HX1737" s="6"/>
      <c r="HY1737" s="6"/>
      <c r="HZ1737" s="6"/>
      <c r="IA1737" s="6"/>
      <c r="IB1737" s="6"/>
      <c r="IC1737" s="6"/>
      <c r="ID1737" s="6"/>
      <c r="IE1737" s="6"/>
      <c r="IF1737" s="6"/>
      <c r="IG1737" s="6"/>
      <c r="IH1737" s="6"/>
      <c r="II1737" s="6"/>
      <c r="IJ1737" s="6"/>
      <c r="IK1737" s="6"/>
      <c r="IL1737" s="6"/>
      <c r="IM1737" s="6"/>
      <c r="IN1737" s="6"/>
      <c r="IO1737" s="6"/>
      <c r="IP1737" s="6"/>
      <c r="IQ1737" s="6"/>
      <c r="IR1737" s="6"/>
      <c r="IS1737" s="6"/>
      <c r="IT1737" s="6"/>
      <c r="IU1737" s="6"/>
      <c r="IV1737" s="6"/>
      <c r="IW1737" s="6"/>
      <c r="IX1737" s="6"/>
      <c r="IY1737" s="6"/>
      <c r="IZ1737" s="6"/>
    </row>
    <row r="1738" spans="1:260" s="5" customFormat="1" x14ac:dyDescent="0.35">
      <c r="A1738" s="32">
        <v>1734</v>
      </c>
      <c r="B1738" s="33">
        <f>ESTUDIANTES!B1738</f>
        <v>0</v>
      </c>
      <c r="C1738" s="33">
        <f>ESTUDIANTES!C1738</f>
        <v>0</v>
      </c>
      <c r="D1738" s="99">
        <f>ESTUDIANTES!D1738</f>
        <v>0</v>
      </c>
      <c r="E1738" s="99"/>
      <c r="F1738" s="99"/>
      <c r="G1738" s="99"/>
      <c r="H1738" s="34">
        <f>ESTUDIANTES!E1738</f>
        <v>0</v>
      </c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  <c r="GG1738" s="6"/>
      <c r="GH1738" s="6"/>
      <c r="GI1738" s="6"/>
      <c r="GJ1738" s="6"/>
      <c r="GK1738" s="6"/>
      <c r="GL1738" s="6"/>
      <c r="GM1738" s="6"/>
      <c r="GN1738" s="6"/>
      <c r="GO1738" s="6"/>
      <c r="GP1738" s="6"/>
      <c r="GQ1738" s="6"/>
      <c r="GR1738" s="6"/>
      <c r="GS1738" s="6"/>
      <c r="GT1738" s="6"/>
      <c r="GU1738" s="6"/>
      <c r="GV1738" s="6"/>
      <c r="GW1738" s="6"/>
      <c r="GX1738" s="6"/>
      <c r="GY1738" s="6"/>
      <c r="GZ1738" s="6"/>
      <c r="HA1738" s="6"/>
      <c r="HB1738" s="6"/>
      <c r="HC1738" s="6"/>
      <c r="HD1738" s="6"/>
      <c r="HE1738" s="6"/>
      <c r="HF1738" s="6"/>
      <c r="HG1738" s="6"/>
      <c r="HH1738" s="6"/>
      <c r="HI1738" s="6"/>
      <c r="HJ1738" s="6"/>
      <c r="HK1738" s="6"/>
      <c r="HL1738" s="6"/>
      <c r="HM1738" s="6"/>
      <c r="HN1738" s="6"/>
      <c r="HO1738" s="6"/>
      <c r="HP1738" s="6"/>
      <c r="HQ1738" s="6"/>
      <c r="HR1738" s="6"/>
      <c r="HS1738" s="6"/>
      <c r="HT1738" s="6"/>
      <c r="HU1738" s="6"/>
      <c r="HV1738" s="6"/>
      <c r="HW1738" s="6"/>
      <c r="HX1738" s="6"/>
      <c r="HY1738" s="6"/>
      <c r="HZ1738" s="6"/>
      <c r="IA1738" s="6"/>
      <c r="IB1738" s="6"/>
      <c r="IC1738" s="6"/>
      <c r="ID1738" s="6"/>
      <c r="IE1738" s="6"/>
      <c r="IF1738" s="6"/>
      <c r="IG1738" s="6"/>
      <c r="IH1738" s="6"/>
      <c r="II1738" s="6"/>
      <c r="IJ1738" s="6"/>
      <c r="IK1738" s="6"/>
      <c r="IL1738" s="6"/>
      <c r="IM1738" s="6"/>
      <c r="IN1738" s="6"/>
      <c r="IO1738" s="6"/>
      <c r="IP1738" s="6"/>
      <c r="IQ1738" s="6"/>
      <c r="IR1738" s="6"/>
      <c r="IS1738" s="6"/>
      <c r="IT1738" s="6"/>
      <c r="IU1738" s="6"/>
      <c r="IV1738" s="6"/>
      <c r="IW1738" s="6"/>
      <c r="IX1738" s="6"/>
      <c r="IY1738" s="6"/>
      <c r="IZ1738" s="6"/>
    </row>
    <row r="1739" spans="1:260" s="5" customFormat="1" x14ac:dyDescent="0.35">
      <c r="A1739" s="32">
        <v>1735</v>
      </c>
      <c r="B1739" s="33">
        <f>ESTUDIANTES!B1739</f>
        <v>0</v>
      </c>
      <c r="C1739" s="33">
        <f>ESTUDIANTES!C1739</f>
        <v>0</v>
      </c>
      <c r="D1739" s="99">
        <f>ESTUDIANTES!D1739</f>
        <v>0</v>
      </c>
      <c r="E1739" s="99"/>
      <c r="F1739" s="99"/>
      <c r="G1739" s="99"/>
      <c r="H1739" s="34">
        <f>ESTUDIANTES!E1739</f>
        <v>0</v>
      </c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  <c r="FA1739" s="6"/>
      <c r="FB1739" s="6"/>
      <c r="FC1739" s="6"/>
      <c r="FD1739" s="6"/>
      <c r="FE1739" s="6"/>
      <c r="FF1739" s="6"/>
      <c r="FG1739" s="6"/>
      <c r="FH1739" s="6"/>
      <c r="FI1739" s="6"/>
      <c r="FJ1739" s="6"/>
      <c r="FK1739" s="6"/>
      <c r="FL1739" s="6"/>
      <c r="FM1739" s="6"/>
      <c r="FN1739" s="6"/>
      <c r="FO1739" s="6"/>
      <c r="FP1739" s="6"/>
      <c r="FQ1739" s="6"/>
      <c r="FR1739" s="6"/>
      <c r="FS1739" s="6"/>
      <c r="FT1739" s="6"/>
      <c r="FU1739" s="6"/>
      <c r="FV1739" s="6"/>
      <c r="FW1739" s="6"/>
      <c r="FX1739" s="6"/>
      <c r="FY1739" s="6"/>
      <c r="FZ1739" s="6"/>
      <c r="GA1739" s="6"/>
      <c r="GB1739" s="6"/>
      <c r="GC1739" s="6"/>
      <c r="GD1739" s="6"/>
      <c r="GE1739" s="6"/>
      <c r="GF1739" s="6"/>
      <c r="GG1739" s="6"/>
      <c r="GH1739" s="6"/>
      <c r="GI1739" s="6"/>
      <c r="GJ1739" s="6"/>
      <c r="GK1739" s="6"/>
      <c r="GL1739" s="6"/>
      <c r="GM1739" s="6"/>
      <c r="GN1739" s="6"/>
      <c r="GO1739" s="6"/>
      <c r="GP1739" s="6"/>
      <c r="GQ1739" s="6"/>
      <c r="GR1739" s="6"/>
      <c r="GS1739" s="6"/>
      <c r="GT1739" s="6"/>
      <c r="GU1739" s="6"/>
      <c r="GV1739" s="6"/>
      <c r="GW1739" s="6"/>
      <c r="GX1739" s="6"/>
      <c r="GY1739" s="6"/>
      <c r="GZ1739" s="6"/>
      <c r="HA1739" s="6"/>
      <c r="HB1739" s="6"/>
      <c r="HC1739" s="6"/>
      <c r="HD1739" s="6"/>
      <c r="HE1739" s="6"/>
      <c r="HF1739" s="6"/>
      <c r="HG1739" s="6"/>
      <c r="HH1739" s="6"/>
      <c r="HI1739" s="6"/>
      <c r="HJ1739" s="6"/>
      <c r="HK1739" s="6"/>
      <c r="HL1739" s="6"/>
      <c r="HM1739" s="6"/>
      <c r="HN1739" s="6"/>
      <c r="HO1739" s="6"/>
      <c r="HP1739" s="6"/>
      <c r="HQ1739" s="6"/>
      <c r="HR1739" s="6"/>
      <c r="HS1739" s="6"/>
      <c r="HT1739" s="6"/>
      <c r="HU1739" s="6"/>
      <c r="HV1739" s="6"/>
      <c r="HW1739" s="6"/>
      <c r="HX1739" s="6"/>
      <c r="HY1739" s="6"/>
      <c r="HZ1739" s="6"/>
      <c r="IA1739" s="6"/>
      <c r="IB1739" s="6"/>
      <c r="IC1739" s="6"/>
      <c r="ID1739" s="6"/>
      <c r="IE1739" s="6"/>
      <c r="IF1739" s="6"/>
      <c r="IG1739" s="6"/>
      <c r="IH1739" s="6"/>
      <c r="II1739" s="6"/>
      <c r="IJ1739" s="6"/>
      <c r="IK1739" s="6"/>
      <c r="IL1739" s="6"/>
      <c r="IM1739" s="6"/>
      <c r="IN1739" s="6"/>
      <c r="IO1739" s="6"/>
      <c r="IP1739" s="6"/>
      <c r="IQ1739" s="6"/>
      <c r="IR1739" s="6"/>
      <c r="IS1739" s="6"/>
      <c r="IT1739" s="6"/>
      <c r="IU1739" s="6"/>
      <c r="IV1739" s="6"/>
      <c r="IW1739" s="6"/>
      <c r="IX1739" s="6"/>
      <c r="IY1739" s="6"/>
      <c r="IZ1739" s="6"/>
    </row>
    <row r="1740" spans="1:260" s="5" customFormat="1" x14ac:dyDescent="0.35">
      <c r="A1740" s="32">
        <v>1736</v>
      </c>
      <c r="B1740" s="33">
        <f>ESTUDIANTES!B1740</f>
        <v>0</v>
      </c>
      <c r="C1740" s="33">
        <f>ESTUDIANTES!C1740</f>
        <v>0</v>
      </c>
      <c r="D1740" s="99">
        <f>ESTUDIANTES!D1740</f>
        <v>0</v>
      </c>
      <c r="E1740" s="99"/>
      <c r="F1740" s="99"/>
      <c r="G1740" s="99"/>
      <c r="H1740" s="34">
        <f>ESTUDIANTES!E1740</f>
        <v>0</v>
      </c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  <c r="FA1740" s="6"/>
      <c r="FB1740" s="6"/>
      <c r="FC1740" s="6"/>
      <c r="FD1740" s="6"/>
      <c r="FE1740" s="6"/>
      <c r="FF1740" s="6"/>
      <c r="FG1740" s="6"/>
      <c r="FH1740" s="6"/>
      <c r="FI1740" s="6"/>
      <c r="FJ1740" s="6"/>
      <c r="FK1740" s="6"/>
      <c r="FL1740" s="6"/>
      <c r="FM1740" s="6"/>
      <c r="FN1740" s="6"/>
      <c r="FO1740" s="6"/>
      <c r="FP1740" s="6"/>
      <c r="FQ1740" s="6"/>
      <c r="FR1740" s="6"/>
      <c r="FS1740" s="6"/>
      <c r="FT1740" s="6"/>
      <c r="FU1740" s="6"/>
      <c r="FV1740" s="6"/>
      <c r="FW1740" s="6"/>
      <c r="FX1740" s="6"/>
      <c r="FY1740" s="6"/>
      <c r="FZ1740" s="6"/>
      <c r="GA1740" s="6"/>
      <c r="GB1740" s="6"/>
      <c r="GC1740" s="6"/>
      <c r="GD1740" s="6"/>
      <c r="GE1740" s="6"/>
      <c r="GF1740" s="6"/>
      <c r="GG1740" s="6"/>
      <c r="GH1740" s="6"/>
      <c r="GI1740" s="6"/>
      <c r="GJ1740" s="6"/>
      <c r="GK1740" s="6"/>
      <c r="GL1740" s="6"/>
      <c r="GM1740" s="6"/>
      <c r="GN1740" s="6"/>
      <c r="GO1740" s="6"/>
      <c r="GP1740" s="6"/>
      <c r="GQ1740" s="6"/>
      <c r="GR1740" s="6"/>
      <c r="GS1740" s="6"/>
      <c r="GT1740" s="6"/>
      <c r="GU1740" s="6"/>
      <c r="GV1740" s="6"/>
      <c r="GW1740" s="6"/>
      <c r="GX1740" s="6"/>
      <c r="GY1740" s="6"/>
      <c r="GZ1740" s="6"/>
      <c r="HA1740" s="6"/>
      <c r="HB1740" s="6"/>
      <c r="HC1740" s="6"/>
      <c r="HD1740" s="6"/>
      <c r="HE1740" s="6"/>
      <c r="HF1740" s="6"/>
      <c r="HG1740" s="6"/>
      <c r="HH1740" s="6"/>
      <c r="HI1740" s="6"/>
      <c r="HJ1740" s="6"/>
      <c r="HK1740" s="6"/>
      <c r="HL1740" s="6"/>
      <c r="HM1740" s="6"/>
      <c r="HN1740" s="6"/>
      <c r="HO1740" s="6"/>
      <c r="HP1740" s="6"/>
      <c r="HQ1740" s="6"/>
      <c r="HR1740" s="6"/>
      <c r="HS1740" s="6"/>
      <c r="HT1740" s="6"/>
      <c r="HU1740" s="6"/>
      <c r="HV1740" s="6"/>
      <c r="HW1740" s="6"/>
      <c r="HX1740" s="6"/>
      <c r="HY1740" s="6"/>
      <c r="HZ1740" s="6"/>
      <c r="IA1740" s="6"/>
      <c r="IB1740" s="6"/>
      <c r="IC1740" s="6"/>
      <c r="ID1740" s="6"/>
      <c r="IE1740" s="6"/>
      <c r="IF1740" s="6"/>
      <c r="IG1740" s="6"/>
      <c r="IH1740" s="6"/>
      <c r="II1740" s="6"/>
      <c r="IJ1740" s="6"/>
      <c r="IK1740" s="6"/>
      <c r="IL1740" s="6"/>
      <c r="IM1740" s="6"/>
      <c r="IN1740" s="6"/>
      <c r="IO1740" s="6"/>
      <c r="IP1740" s="6"/>
      <c r="IQ1740" s="6"/>
      <c r="IR1740" s="6"/>
      <c r="IS1740" s="6"/>
      <c r="IT1740" s="6"/>
      <c r="IU1740" s="6"/>
      <c r="IV1740" s="6"/>
      <c r="IW1740" s="6"/>
      <c r="IX1740" s="6"/>
      <c r="IY1740" s="6"/>
      <c r="IZ1740" s="6"/>
    </row>
    <row r="1741" spans="1:260" s="5" customFormat="1" x14ac:dyDescent="0.35">
      <c r="A1741" s="32">
        <v>1737</v>
      </c>
      <c r="B1741" s="33">
        <f>ESTUDIANTES!B1741</f>
        <v>0</v>
      </c>
      <c r="C1741" s="33">
        <f>ESTUDIANTES!C1741</f>
        <v>0</v>
      </c>
      <c r="D1741" s="99">
        <f>ESTUDIANTES!D1741</f>
        <v>0</v>
      </c>
      <c r="E1741" s="99"/>
      <c r="F1741" s="99"/>
      <c r="G1741" s="99"/>
      <c r="H1741" s="34">
        <f>ESTUDIANTES!E1741</f>
        <v>0</v>
      </c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  <c r="GG1741" s="6"/>
      <c r="GH1741" s="6"/>
      <c r="GI1741" s="6"/>
      <c r="GJ1741" s="6"/>
      <c r="GK1741" s="6"/>
      <c r="GL1741" s="6"/>
      <c r="GM1741" s="6"/>
      <c r="GN1741" s="6"/>
      <c r="GO1741" s="6"/>
      <c r="GP1741" s="6"/>
      <c r="GQ1741" s="6"/>
      <c r="GR1741" s="6"/>
      <c r="GS1741" s="6"/>
      <c r="GT1741" s="6"/>
      <c r="GU1741" s="6"/>
      <c r="GV1741" s="6"/>
      <c r="GW1741" s="6"/>
      <c r="GX1741" s="6"/>
      <c r="GY1741" s="6"/>
      <c r="GZ1741" s="6"/>
      <c r="HA1741" s="6"/>
      <c r="HB1741" s="6"/>
      <c r="HC1741" s="6"/>
      <c r="HD1741" s="6"/>
      <c r="HE1741" s="6"/>
      <c r="HF1741" s="6"/>
      <c r="HG1741" s="6"/>
      <c r="HH1741" s="6"/>
      <c r="HI1741" s="6"/>
      <c r="HJ1741" s="6"/>
      <c r="HK1741" s="6"/>
      <c r="HL1741" s="6"/>
      <c r="HM1741" s="6"/>
      <c r="HN1741" s="6"/>
      <c r="HO1741" s="6"/>
      <c r="HP1741" s="6"/>
      <c r="HQ1741" s="6"/>
      <c r="HR1741" s="6"/>
      <c r="HS1741" s="6"/>
      <c r="HT1741" s="6"/>
      <c r="HU1741" s="6"/>
      <c r="HV1741" s="6"/>
      <c r="HW1741" s="6"/>
      <c r="HX1741" s="6"/>
      <c r="HY1741" s="6"/>
      <c r="HZ1741" s="6"/>
      <c r="IA1741" s="6"/>
      <c r="IB1741" s="6"/>
      <c r="IC1741" s="6"/>
      <c r="ID1741" s="6"/>
      <c r="IE1741" s="6"/>
      <c r="IF1741" s="6"/>
      <c r="IG1741" s="6"/>
      <c r="IH1741" s="6"/>
      <c r="II1741" s="6"/>
      <c r="IJ1741" s="6"/>
      <c r="IK1741" s="6"/>
      <c r="IL1741" s="6"/>
      <c r="IM1741" s="6"/>
      <c r="IN1741" s="6"/>
      <c r="IO1741" s="6"/>
      <c r="IP1741" s="6"/>
      <c r="IQ1741" s="6"/>
      <c r="IR1741" s="6"/>
      <c r="IS1741" s="6"/>
      <c r="IT1741" s="6"/>
      <c r="IU1741" s="6"/>
      <c r="IV1741" s="6"/>
      <c r="IW1741" s="6"/>
      <c r="IX1741" s="6"/>
      <c r="IY1741" s="6"/>
      <c r="IZ1741" s="6"/>
    </row>
    <row r="1742" spans="1:260" s="5" customFormat="1" x14ac:dyDescent="0.35">
      <c r="A1742" s="32">
        <v>1738</v>
      </c>
      <c r="B1742" s="33">
        <f>ESTUDIANTES!B1742</f>
        <v>0</v>
      </c>
      <c r="C1742" s="33">
        <f>ESTUDIANTES!C1742</f>
        <v>0</v>
      </c>
      <c r="D1742" s="99">
        <f>ESTUDIANTES!D1742</f>
        <v>0</v>
      </c>
      <c r="E1742" s="99"/>
      <c r="F1742" s="99"/>
      <c r="G1742" s="99"/>
      <c r="H1742" s="34">
        <f>ESTUDIANTES!E1742</f>
        <v>0</v>
      </c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  <c r="FA1742" s="6"/>
      <c r="FB1742" s="6"/>
      <c r="FC1742" s="6"/>
      <c r="FD1742" s="6"/>
      <c r="FE1742" s="6"/>
      <c r="FF1742" s="6"/>
      <c r="FG1742" s="6"/>
      <c r="FH1742" s="6"/>
      <c r="FI1742" s="6"/>
      <c r="FJ1742" s="6"/>
      <c r="FK1742" s="6"/>
      <c r="FL1742" s="6"/>
      <c r="FM1742" s="6"/>
      <c r="FN1742" s="6"/>
      <c r="FO1742" s="6"/>
      <c r="FP1742" s="6"/>
      <c r="FQ1742" s="6"/>
      <c r="FR1742" s="6"/>
      <c r="FS1742" s="6"/>
      <c r="FT1742" s="6"/>
      <c r="FU1742" s="6"/>
      <c r="FV1742" s="6"/>
      <c r="FW1742" s="6"/>
      <c r="FX1742" s="6"/>
      <c r="FY1742" s="6"/>
      <c r="FZ1742" s="6"/>
      <c r="GA1742" s="6"/>
      <c r="GB1742" s="6"/>
      <c r="GC1742" s="6"/>
      <c r="GD1742" s="6"/>
      <c r="GE1742" s="6"/>
      <c r="GF1742" s="6"/>
      <c r="GG1742" s="6"/>
      <c r="GH1742" s="6"/>
      <c r="GI1742" s="6"/>
      <c r="GJ1742" s="6"/>
      <c r="GK1742" s="6"/>
      <c r="GL1742" s="6"/>
      <c r="GM1742" s="6"/>
      <c r="GN1742" s="6"/>
      <c r="GO1742" s="6"/>
      <c r="GP1742" s="6"/>
      <c r="GQ1742" s="6"/>
      <c r="GR1742" s="6"/>
      <c r="GS1742" s="6"/>
      <c r="GT1742" s="6"/>
      <c r="GU1742" s="6"/>
      <c r="GV1742" s="6"/>
      <c r="GW1742" s="6"/>
      <c r="GX1742" s="6"/>
      <c r="GY1742" s="6"/>
      <c r="GZ1742" s="6"/>
      <c r="HA1742" s="6"/>
      <c r="HB1742" s="6"/>
      <c r="HC1742" s="6"/>
      <c r="HD1742" s="6"/>
      <c r="HE1742" s="6"/>
      <c r="HF1742" s="6"/>
      <c r="HG1742" s="6"/>
      <c r="HH1742" s="6"/>
      <c r="HI1742" s="6"/>
      <c r="HJ1742" s="6"/>
      <c r="HK1742" s="6"/>
      <c r="HL1742" s="6"/>
      <c r="HM1742" s="6"/>
      <c r="HN1742" s="6"/>
      <c r="HO1742" s="6"/>
      <c r="HP1742" s="6"/>
      <c r="HQ1742" s="6"/>
      <c r="HR1742" s="6"/>
      <c r="HS1742" s="6"/>
      <c r="HT1742" s="6"/>
      <c r="HU1742" s="6"/>
      <c r="HV1742" s="6"/>
      <c r="HW1742" s="6"/>
      <c r="HX1742" s="6"/>
      <c r="HY1742" s="6"/>
      <c r="HZ1742" s="6"/>
      <c r="IA1742" s="6"/>
      <c r="IB1742" s="6"/>
      <c r="IC1742" s="6"/>
      <c r="ID1742" s="6"/>
      <c r="IE1742" s="6"/>
      <c r="IF1742" s="6"/>
      <c r="IG1742" s="6"/>
      <c r="IH1742" s="6"/>
      <c r="II1742" s="6"/>
      <c r="IJ1742" s="6"/>
      <c r="IK1742" s="6"/>
      <c r="IL1742" s="6"/>
      <c r="IM1742" s="6"/>
      <c r="IN1742" s="6"/>
      <c r="IO1742" s="6"/>
      <c r="IP1742" s="6"/>
      <c r="IQ1742" s="6"/>
      <c r="IR1742" s="6"/>
      <c r="IS1742" s="6"/>
      <c r="IT1742" s="6"/>
      <c r="IU1742" s="6"/>
      <c r="IV1742" s="6"/>
      <c r="IW1742" s="6"/>
      <c r="IX1742" s="6"/>
      <c r="IY1742" s="6"/>
      <c r="IZ1742" s="6"/>
    </row>
    <row r="1743" spans="1:260" s="5" customFormat="1" x14ac:dyDescent="0.35">
      <c r="A1743" s="32">
        <v>1739</v>
      </c>
      <c r="B1743" s="33">
        <f>ESTUDIANTES!B1743</f>
        <v>0</v>
      </c>
      <c r="C1743" s="33">
        <f>ESTUDIANTES!C1743</f>
        <v>0</v>
      </c>
      <c r="D1743" s="99">
        <f>ESTUDIANTES!D1743</f>
        <v>0</v>
      </c>
      <c r="E1743" s="99"/>
      <c r="F1743" s="99"/>
      <c r="G1743" s="99"/>
      <c r="H1743" s="34">
        <f>ESTUDIANTES!E1743</f>
        <v>0</v>
      </c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  <c r="GG1743" s="6"/>
      <c r="GH1743" s="6"/>
      <c r="GI1743" s="6"/>
      <c r="GJ1743" s="6"/>
      <c r="GK1743" s="6"/>
      <c r="GL1743" s="6"/>
      <c r="GM1743" s="6"/>
      <c r="GN1743" s="6"/>
      <c r="GO1743" s="6"/>
      <c r="GP1743" s="6"/>
      <c r="GQ1743" s="6"/>
      <c r="GR1743" s="6"/>
      <c r="GS1743" s="6"/>
      <c r="GT1743" s="6"/>
      <c r="GU1743" s="6"/>
      <c r="GV1743" s="6"/>
      <c r="GW1743" s="6"/>
      <c r="GX1743" s="6"/>
      <c r="GY1743" s="6"/>
      <c r="GZ1743" s="6"/>
      <c r="HA1743" s="6"/>
      <c r="HB1743" s="6"/>
      <c r="HC1743" s="6"/>
      <c r="HD1743" s="6"/>
      <c r="HE1743" s="6"/>
      <c r="HF1743" s="6"/>
      <c r="HG1743" s="6"/>
      <c r="HH1743" s="6"/>
      <c r="HI1743" s="6"/>
      <c r="HJ1743" s="6"/>
      <c r="HK1743" s="6"/>
      <c r="HL1743" s="6"/>
      <c r="HM1743" s="6"/>
      <c r="HN1743" s="6"/>
      <c r="HO1743" s="6"/>
      <c r="HP1743" s="6"/>
      <c r="HQ1743" s="6"/>
      <c r="HR1743" s="6"/>
      <c r="HS1743" s="6"/>
      <c r="HT1743" s="6"/>
      <c r="HU1743" s="6"/>
      <c r="HV1743" s="6"/>
      <c r="HW1743" s="6"/>
      <c r="HX1743" s="6"/>
      <c r="HY1743" s="6"/>
      <c r="HZ1743" s="6"/>
      <c r="IA1743" s="6"/>
      <c r="IB1743" s="6"/>
      <c r="IC1743" s="6"/>
      <c r="ID1743" s="6"/>
      <c r="IE1743" s="6"/>
      <c r="IF1743" s="6"/>
      <c r="IG1743" s="6"/>
      <c r="IH1743" s="6"/>
      <c r="II1743" s="6"/>
      <c r="IJ1743" s="6"/>
      <c r="IK1743" s="6"/>
      <c r="IL1743" s="6"/>
      <c r="IM1743" s="6"/>
      <c r="IN1743" s="6"/>
      <c r="IO1743" s="6"/>
      <c r="IP1743" s="6"/>
      <c r="IQ1743" s="6"/>
      <c r="IR1743" s="6"/>
      <c r="IS1743" s="6"/>
      <c r="IT1743" s="6"/>
      <c r="IU1743" s="6"/>
      <c r="IV1743" s="6"/>
      <c r="IW1743" s="6"/>
      <c r="IX1743" s="6"/>
      <c r="IY1743" s="6"/>
      <c r="IZ1743" s="6"/>
    </row>
    <row r="1744" spans="1:260" s="5" customFormat="1" x14ac:dyDescent="0.35">
      <c r="A1744" s="32">
        <v>1740</v>
      </c>
      <c r="B1744" s="33">
        <f>ESTUDIANTES!B1744</f>
        <v>0</v>
      </c>
      <c r="C1744" s="33">
        <f>ESTUDIANTES!C1744</f>
        <v>0</v>
      </c>
      <c r="D1744" s="99">
        <f>ESTUDIANTES!D1744</f>
        <v>0</v>
      </c>
      <c r="E1744" s="99"/>
      <c r="F1744" s="99"/>
      <c r="G1744" s="99"/>
      <c r="H1744" s="34">
        <f>ESTUDIANTES!E1744</f>
        <v>0</v>
      </c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  <c r="GG1744" s="6"/>
      <c r="GH1744" s="6"/>
      <c r="GI1744" s="6"/>
      <c r="GJ1744" s="6"/>
      <c r="GK1744" s="6"/>
      <c r="GL1744" s="6"/>
      <c r="GM1744" s="6"/>
      <c r="GN1744" s="6"/>
      <c r="GO1744" s="6"/>
      <c r="GP1744" s="6"/>
      <c r="GQ1744" s="6"/>
      <c r="GR1744" s="6"/>
      <c r="GS1744" s="6"/>
      <c r="GT1744" s="6"/>
      <c r="GU1744" s="6"/>
      <c r="GV1744" s="6"/>
      <c r="GW1744" s="6"/>
      <c r="GX1744" s="6"/>
      <c r="GY1744" s="6"/>
      <c r="GZ1744" s="6"/>
      <c r="HA1744" s="6"/>
      <c r="HB1744" s="6"/>
      <c r="HC1744" s="6"/>
      <c r="HD1744" s="6"/>
      <c r="HE1744" s="6"/>
      <c r="HF1744" s="6"/>
      <c r="HG1744" s="6"/>
      <c r="HH1744" s="6"/>
      <c r="HI1744" s="6"/>
      <c r="HJ1744" s="6"/>
      <c r="HK1744" s="6"/>
      <c r="HL1744" s="6"/>
      <c r="HM1744" s="6"/>
      <c r="HN1744" s="6"/>
      <c r="HO1744" s="6"/>
      <c r="HP1744" s="6"/>
      <c r="HQ1744" s="6"/>
      <c r="HR1744" s="6"/>
      <c r="HS1744" s="6"/>
      <c r="HT1744" s="6"/>
      <c r="HU1744" s="6"/>
      <c r="HV1744" s="6"/>
      <c r="HW1744" s="6"/>
      <c r="HX1744" s="6"/>
      <c r="HY1744" s="6"/>
      <c r="HZ1744" s="6"/>
      <c r="IA1744" s="6"/>
      <c r="IB1744" s="6"/>
      <c r="IC1744" s="6"/>
      <c r="ID1744" s="6"/>
      <c r="IE1744" s="6"/>
      <c r="IF1744" s="6"/>
      <c r="IG1744" s="6"/>
      <c r="IH1744" s="6"/>
      <c r="II1744" s="6"/>
      <c r="IJ1744" s="6"/>
      <c r="IK1744" s="6"/>
      <c r="IL1744" s="6"/>
      <c r="IM1744" s="6"/>
      <c r="IN1744" s="6"/>
      <c r="IO1744" s="6"/>
      <c r="IP1744" s="6"/>
      <c r="IQ1744" s="6"/>
      <c r="IR1744" s="6"/>
      <c r="IS1744" s="6"/>
      <c r="IT1744" s="6"/>
      <c r="IU1744" s="6"/>
      <c r="IV1744" s="6"/>
      <c r="IW1744" s="6"/>
      <c r="IX1744" s="6"/>
      <c r="IY1744" s="6"/>
      <c r="IZ1744" s="6"/>
    </row>
    <row r="1745" spans="1:260" s="5" customFormat="1" x14ac:dyDescent="0.35">
      <c r="A1745" s="32">
        <v>1741</v>
      </c>
      <c r="B1745" s="33">
        <f>ESTUDIANTES!B1745</f>
        <v>0</v>
      </c>
      <c r="C1745" s="33">
        <f>ESTUDIANTES!C1745</f>
        <v>0</v>
      </c>
      <c r="D1745" s="99">
        <f>ESTUDIANTES!D1745</f>
        <v>0</v>
      </c>
      <c r="E1745" s="99"/>
      <c r="F1745" s="99"/>
      <c r="G1745" s="99"/>
      <c r="H1745" s="34">
        <f>ESTUDIANTES!E1745</f>
        <v>0</v>
      </c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  <c r="GG1745" s="6"/>
      <c r="GH1745" s="6"/>
      <c r="GI1745" s="6"/>
      <c r="GJ1745" s="6"/>
      <c r="GK1745" s="6"/>
      <c r="GL1745" s="6"/>
      <c r="GM1745" s="6"/>
      <c r="GN1745" s="6"/>
      <c r="GO1745" s="6"/>
      <c r="GP1745" s="6"/>
      <c r="GQ1745" s="6"/>
      <c r="GR1745" s="6"/>
      <c r="GS1745" s="6"/>
      <c r="GT1745" s="6"/>
      <c r="GU1745" s="6"/>
      <c r="GV1745" s="6"/>
      <c r="GW1745" s="6"/>
      <c r="GX1745" s="6"/>
      <c r="GY1745" s="6"/>
      <c r="GZ1745" s="6"/>
      <c r="HA1745" s="6"/>
      <c r="HB1745" s="6"/>
      <c r="HC1745" s="6"/>
      <c r="HD1745" s="6"/>
      <c r="HE1745" s="6"/>
      <c r="HF1745" s="6"/>
      <c r="HG1745" s="6"/>
      <c r="HH1745" s="6"/>
      <c r="HI1745" s="6"/>
      <c r="HJ1745" s="6"/>
      <c r="HK1745" s="6"/>
      <c r="HL1745" s="6"/>
      <c r="HM1745" s="6"/>
      <c r="HN1745" s="6"/>
      <c r="HO1745" s="6"/>
      <c r="HP1745" s="6"/>
      <c r="HQ1745" s="6"/>
      <c r="HR1745" s="6"/>
      <c r="HS1745" s="6"/>
      <c r="HT1745" s="6"/>
      <c r="HU1745" s="6"/>
      <c r="HV1745" s="6"/>
      <c r="HW1745" s="6"/>
      <c r="HX1745" s="6"/>
      <c r="HY1745" s="6"/>
      <c r="HZ1745" s="6"/>
      <c r="IA1745" s="6"/>
      <c r="IB1745" s="6"/>
      <c r="IC1745" s="6"/>
      <c r="ID1745" s="6"/>
      <c r="IE1745" s="6"/>
      <c r="IF1745" s="6"/>
      <c r="IG1745" s="6"/>
      <c r="IH1745" s="6"/>
      <c r="II1745" s="6"/>
      <c r="IJ1745" s="6"/>
      <c r="IK1745" s="6"/>
      <c r="IL1745" s="6"/>
      <c r="IM1745" s="6"/>
      <c r="IN1745" s="6"/>
      <c r="IO1745" s="6"/>
      <c r="IP1745" s="6"/>
      <c r="IQ1745" s="6"/>
      <c r="IR1745" s="6"/>
      <c r="IS1745" s="6"/>
      <c r="IT1745" s="6"/>
      <c r="IU1745" s="6"/>
      <c r="IV1745" s="6"/>
      <c r="IW1745" s="6"/>
      <c r="IX1745" s="6"/>
      <c r="IY1745" s="6"/>
      <c r="IZ1745" s="6"/>
    </row>
    <row r="1746" spans="1:260" s="5" customFormat="1" x14ac:dyDescent="0.35">
      <c r="A1746" s="32">
        <v>1742</v>
      </c>
      <c r="B1746" s="33">
        <f>ESTUDIANTES!B1746</f>
        <v>0</v>
      </c>
      <c r="C1746" s="33">
        <f>ESTUDIANTES!C1746</f>
        <v>0</v>
      </c>
      <c r="D1746" s="99">
        <f>ESTUDIANTES!D1746</f>
        <v>0</v>
      </c>
      <c r="E1746" s="99"/>
      <c r="F1746" s="99"/>
      <c r="G1746" s="99"/>
      <c r="H1746" s="34">
        <f>ESTUDIANTES!E1746</f>
        <v>0</v>
      </c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  <c r="FA1746" s="6"/>
      <c r="FB1746" s="6"/>
      <c r="FC1746" s="6"/>
      <c r="FD1746" s="6"/>
      <c r="FE1746" s="6"/>
      <c r="FF1746" s="6"/>
      <c r="FG1746" s="6"/>
      <c r="FH1746" s="6"/>
      <c r="FI1746" s="6"/>
      <c r="FJ1746" s="6"/>
      <c r="FK1746" s="6"/>
      <c r="FL1746" s="6"/>
      <c r="FM1746" s="6"/>
      <c r="FN1746" s="6"/>
      <c r="FO1746" s="6"/>
      <c r="FP1746" s="6"/>
      <c r="FQ1746" s="6"/>
      <c r="FR1746" s="6"/>
      <c r="FS1746" s="6"/>
      <c r="FT1746" s="6"/>
      <c r="FU1746" s="6"/>
      <c r="FV1746" s="6"/>
      <c r="FW1746" s="6"/>
      <c r="FX1746" s="6"/>
      <c r="FY1746" s="6"/>
      <c r="FZ1746" s="6"/>
      <c r="GA1746" s="6"/>
      <c r="GB1746" s="6"/>
      <c r="GC1746" s="6"/>
      <c r="GD1746" s="6"/>
      <c r="GE1746" s="6"/>
      <c r="GF1746" s="6"/>
      <c r="GG1746" s="6"/>
      <c r="GH1746" s="6"/>
      <c r="GI1746" s="6"/>
      <c r="GJ1746" s="6"/>
      <c r="GK1746" s="6"/>
      <c r="GL1746" s="6"/>
      <c r="GM1746" s="6"/>
      <c r="GN1746" s="6"/>
      <c r="GO1746" s="6"/>
      <c r="GP1746" s="6"/>
      <c r="GQ1746" s="6"/>
      <c r="GR1746" s="6"/>
      <c r="GS1746" s="6"/>
      <c r="GT1746" s="6"/>
      <c r="GU1746" s="6"/>
      <c r="GV1746" s="6"/>
      <c r="GW1746" s="6"/>
      <c r="GX1746" s="6"/>
      <c r="GY1746" s="6"/>
      <c r="GZ1746" s="6"/>
      <c r="HA1746" s="6"/>
      <c r="HB1746" s="6"/>
      <c r="HC1746" s="6"/>
      <c r="HD1746" s="6"/>
      <c r="HE1746" s="6"/>
      <c r="HF1746" s="6"/>
      <c r="HG1746" s="6"/>
      <c r="HH1746" s="6"/>
      <c r="HI1746" s="6"/>
      <c r="HJ1746" s="6"/>
      <c r="HK1746" s="6"/>
      <c r="HL1746" s="6"/>
      <c r="HM1746" s="6"/>
      <c r="HN1746" s="6"/>
      <c r="HO1746" s="6"/>
      <c r="HP1746" s="6"/>
      <c r="HQ1746" s="6"/>
      <c r="HR1746" s="6"/>
      <c r="HS1746" s="6"/>
      <c r="HT1746" s="6"/>
      <c r="HU1746" s="6"/>
      <c r="HV1746" s="6"/>
      <c r="HW1746" s="6"/>
      <c r="HX1746" s="6"/>
      <c r="HY1746" s="6"/>
      <c r="HZ1746" s="6"/>
      <c r="IA1746" s="6"/>
      <c r="IB1746" s="6"/>
      <c r="IC1746" s="6"/>
      <c r="ID1746" s="6"/>
      <c r="IE1746" s="6"/>
      <c r="IF1746" s="6"/>
      <c r="IG1746" s="6"/>
      <c r="IH1746" s="6"/>
      <c r="II1746" s="6"/>
      <c r="IJ1746" s="6"/>
      <c r="IK1746" s="6"/>
      <c r="IL1746" s="6"/>
      <c r="IM1746" s="6"/>
      <c r="IN1746" s="6"/>
      <c r="IO1746" s="6"/>
      <c r="IP1746" s="6"/>
      <c r="IQ1746" s="6"/>
      <c r="IR1746" s="6"/>
      <c r="IS1746" s="6"/>
      <c r="IT1746" s="6"/>
      <c r="IU1746" s="6"/>
      <c r="IV1746" s="6"/>
      <c r="IW1746" s="6"/>
      <c r="IX1746" s="6"/>
      <c r="IY1746" s="6"/>
      <c r="IZ1746" s="6"/>
    </row>
    <row r="1747" spans="1:260" s="5" customFormat="1" x14ac:dyDescent="0.35">
      <c r="A1747" s="32">
        <v>1743</v>
      </c>
      <c r="B1747" s="33">
        <f>ESTUDIANTES!B1747</f>
        <v>0</v>
      </c>
      <c r="C1747" s="33">
        <f>ESTUDIANTES!C1747</f>
        <v>0</v>
      </c>
      <c r="D1747" s="99">
        <f>ESTUDIANTES!D1747</f>
        <v>0</v>
      </c>
      <c r="E1747" s="99"/>
      <c r="F1747" s="99"/>
      <c r="G1747" s="99"/>
      <c r="H1747" s="34">
        <f>ESTUDIANTES!E1747</f>
        <v>0</v>
      </c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  <c r="FA1747" s="6"/>
      <c r="FB1747" s="6"/>
      <c r="FC1747" s="6"/>
      <c r="FD1747" s="6"/>
      <c r="FE1747" s="6"/>
      <c r="FF1747" s="6"/>
      <c r="FG1747" s="6"/>
      <c r="FH1747" s="6"/>
      <c r="FI1747" s="6"/>
      <c r="FJ1747" s="6"/>
      <c r="FK1747" s="6"/>
      <c r="FL1747" s="6"/>
      <c r="FM1747" s="6"/>
      <c r="FN1747" s="6"/>
      <c r="FO1747" s="6"/>
      <c r="FP1747" s="6"/>
      <c r="FQ1747" s="6"/>
      <c r="FR1747" s="6"/>
      <c r="FS1747" s="6"/>
      <c r="FT1747" s="6"/>
      <c r="FU1747" s="6"/>
      <c r="FV1747" s="6"/>
      <c r="FW1747" s="6"/>
      <c r="FX1747" s="6"/>
      <c r="FY1747" s="6"/>
      <c r="FZ1747" s="6"/>
      <c r="GA1747" s="6"/>
      <c r="GB1747" s="6"/>
      <c r="GC1747" s="6"/>
      <c r="GD1747" s="6"/>
      <c r="GE1747" s="6"/>
      <c r="GF1747" s="6"/>
      <c r="GG1747" s="6"/>
      <c r="GH1747" s="6"/>
      <c r="GI1747" s="6"/>
      <c r="GJ1747" s="6"/>
      <c r="GK1747" s="6"/>
      <c r="GL1747" s="6"/>
      <c r="GM1747" s="6"/>
      <c r="GN1747" s="6"/>
      <c r="GO1747" s="6"/>
      <c r="GP1747" s="6"/>
      <c r="GQ1747" s="6"/>
      <c r="GR1747" s="6"/>
      <c r="GS1747" s="6"/>
      <c r="GT1747" s="6"/>
      <c r="GU1747" s="6"/>
      <c r="GV1747" s="6"/>
      <c r="GW1747" s="6"/>
      <c r="GX1747" s="6"/>
      <c r="GY1747" s="6"/>
      <c r="GZ1747" s="6"/>
      <c r="HA1747" s="6"/>
      <c r="HB1747" s="6"/>
      <c r="HC1747" s="6"/>
      <c r="HD1747" s="6"/>
      <c r="HE1747" s="6"/>
      <c r="HF1747" s="6"/>
      <c r="HG1747" s="6"/>
      <c r="HH1747" s="6"/>
      <c r="HI1747" s="6"/>
      <c r="HJ1747" s="6"/>
      <c r="HK1747" s="6"/>
      <c r="HL1747" s="6"/>
      <c r="HM1747" s="6"/>
      <c r="HN1747" s="6"/>
      <c r="HO1747" s="6"/>
      <c r="HP1747" s="6"/>
      <c r="HQ1747" s="6"/>
      <c r="HR1747" s="6"/>
      <c r="HS1747" s="6"/>
      <c r="HT1747" s="6"/>
      <c r="HU1747" s="6"/>
      <c r="HV1747" s="6"/>
      <c r="HW1747" s="6"/>
      <c r="HX1747" s="6"/>
      <c r="HY1747" s="6"/>
      <c r="HZ1747" s="6"/>
      <c r="IA1747" s="6"/>
      <c r="IB1747" s="6"/>
      <c r="IC1747" s="6"/>
      <c r="ID1747" s="6"/>
      <c r="IE1747" s="6"/>
      <c r="IF1747" s="6"/>
      <c r="IG1747" s="6"/>
      <c r="IH1747" s="6"/>
      <c r="II1747" s="6"/>
      <c r="IJ1747" s="6"/>
      <c r="IK1747" s="6"/>
      <c r="IL1747" s="6"/>
      <c r="IM1747" s="6"/>
      <c r="IN1747" s="6"/>
      <c r="IO1747" s="6"/>
      <c r="IP1747" s="6"/>
      <c r="IQ1747" s="6"/>
      <c r="IR1747" s="6"/>
      <c r="IS1747" s="6"/>
      <c r="IT1747" s="6"/>
      <c r="IU1747" s="6"/>
      <c r="IV1747" s="6"/>
      <c r="IW1747" s="6"/>
      <c r="IX1747" s="6"/>
      <c r="IY1747" s="6"/>
      <c r="IZ1747" s="6"/>
    </row>
    <row r="1748" spans="1:260" s="5" customFormat="1" x14ac:dyDescent="0.35">
      <c r="A1748" s="32">
        <v>1744</v>
      </c>
      <c r="B1748" s="33">
        <f>ESTUDIANTES!B1748</f>
        <v>0</v>
      </c>
      <c r="C1748" s="33">
        <f>ESTUDIANTES!C1748</f>
        <v>0</v>
      </c>
      <c r="D1748" s="99">
        <f>ESTUDIANTES!D1748</f>
        <v>0</v>
      </c>
      <c r="E1748" s="99"/>
      <c r="F1748" s="99"/>
      <c r="G1748" s="99"/>
      <c r="H1748" s="34">
        <f>ESTUDIANTES!E1748</f>
        <v>0</v>
      </c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  <c r="GG1748" s="6"/>
      <c r="GH1748" s="6"/>
      <c r="GI1748" s="6"/>
      <c r="GJ1748" s="6"/>
      <c r="GK1748" s="6"/>
      <c r="GL1748" s="6"/>
      <c r="GM1748" s="6"/>
      <c r="GN1748" s="6"/>
      <c r="GO1748" s="6"/>
      <c r="GP1748" s="6"/>
      <c r="GQ1748" s="6"/>
      <c r="GR1748" s="6"/>
      <c r="GS1748" s="6"/>
      <c r="GT1748" s="6"/>
      <c r="GU1748" s="6"/>
      <c r="GV1748" s="6"/>
      <c r="GW1748" s="6"/>
      <c r="GX1748" s="6"/>
      <c r="GY1748" s="6"/>
      <c r="GZ1748" s="6"/>
      <c r="HA1748" s="6"/>
      <c r="HB1748" s="6"/>
      <c r="HC1748" s="6"/>
      <c r="HD1748" s="6"/>
      <c r="HE1748" s="6"/>
      <c r="HF1748" s="6"/>
      <c r="HG1748" s="6"/>
      <c r="HH1748" s="6"/>
      <c r="HI1748" s="6"/>
      <c r="HJ1748" s="6"/>
      <c r="HK1748" s="6"/>
      <c r="HL1748" s="6"/>
      <c r="HM1748" s="6"/>
      <c r="HN1748" s="6"/>
      <c r="HO1748" s="6"/>
      <c r="HP1748" s="6"/>
      <c r="HQ1748" s="6"/>
      <c r="HR1748" s="6"/>
      <c r="HS1748" s="6"/>
      <c r="HT1748" s="6"/>
      <c r="HU1748" s="6"/>
      <c r="HV1748" s="6"/>
      <c r="HW1748" s="6"/>
      <c r="HX1748" s="6"/>
      <c r="HY1748" s="6"/>
      <c r="HZ1748" s="6"/>
      <c r="IA1748" s="6"/>
      <c r="IB1748" s="6"/>
      <c r="IC1748" s="6"/>
      <c r="ID1748" s="6"/>
      <c r="IE1748" s="6"/>
      <c r="IF1748" s="6"/>
      <c r="IG1748" s="6"/>
      <c r="IH1748" s="6"/>
      <c r="II1748" s="6"/>
      <c r="IJ1748" s="6"/>
      <c r="IK1748" s="6"/>
      <c r="IL1748" s="6"/>
      <c r="IM1748" s="6"/>
      <c r="IN1748" s="6"/>
      <c r="IO1748" s="6"/>
      <c r="IP1748" s="6"/>
      <c r="IQ1748" s="6"/>
      <c r="IR1748" s="6"/>
      <c r="IS1748" s="6"/>
      <c r="IT1748" s="6"/>
      <c r="IU1748" s="6"/>
      <c r="IV1748" s="6"/>
      <c r="IW1748" s="6"/>
      <c r="IX1748" s="6"/>
      <c r="IY1748" s="6"/>
      <c r="IZ1748" s="6"/>
    </row>
    <row r="1749" spans="1:260" s="5" customFormat="1" x14ac:dyDescent="0.35">
      <c r="A1749" s="32">
        <v>1745</v>
      </c>
      <c r="B1749" s="33">
        <f>ESTUDIANTES!B1749</f>
        <v>0</v>
      </c>
      <c r="C1749" s="33">
        <f>ESTUDIANTES!C1749</f>
        <v>0</v>
      </c>
      <c r="D1749" s="99">
        <f>ESTUDIANTES!D1749</f>
        <v>0</v>
      </c>
      <c r="E1749" s="99"/>
      <c r="F1749" s="99"/>
      <c r="G1749" s="99"/>
      <c r="H1749" s="34">
        <f>ESTUDIANTES!E1749</f>
        <v>0</v>
      </c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  <c r="FA1749" s="6"/>
      <c r="FB1749" s="6"/>
      <c r="FC1749" s="6"/>
      <c r="FD1749" s="6"/>
      <c r="FE1749" s="6"/>
      <c r="FF1749" s="6"/>
      <c r="FG1749" s="6"/>
      <c r="FH1749" s="6"/>
      <c r="FI1749" s="6"/>
      <c r="FJ1749" s="6"/>
      <c r="FK1749" s="6"/>
      <c r="FL1749" s="6"/>
      <c r="FM1749" s="6"/>
      <c r="FN1749" s="6"/>
      <c r="FO1749" s="6"/>
      <c r="FP1749" s="6"/>
      <c r="FQ1749" s="6"/>
      <c r="FR1749" s="6"/>
      <c r="FS1749" s="6"/>
      <c r="FT1749" s="6"/>
      <c r="FU1749" s="6"/>
      <c r="FV1749" s="6"/>
      <c r="FW1749" s="6"/>
      <c r="FX1749" s="6"/>
      <c r="FY1749" s="6"/>
      <c r="FZ1749" s="6"/>
      <c r="GA1749" s="6"/>
      <c r="GB1749" s="6"/>
      <c r="GC1749" s="6"/>
      <c r="GD1749" s="6"/>
      <c r="GE1749" s="6"/>
      <c r="GF1749" s="6"/>
      <c r="GG1749" s="6"/>
      <c r="GH1749" s="6"/>
      <c r="GI1749" s="6"/>
      <c r="GJ1749" s="6"/>
      <c r="GK1749" s="6"/>
      <c r="GL1749" s="6"/>
      <c r="GM1749" s="6"/>
      <c r="GN1749" s="6"/>
      <c r="GO1749" s="6"/>
      <c r="GP1749" s="6"/>
      <c r="GQ1749" s="6"/>
      <c r="GR1749" s="6"/>
      <c r="GS1749" s="6"/>
      <c r="GT1749" s="6"/>
      <c r="GU1749" s="6"/>
      <c r="GV1749" s="6"/>
      <c r="GW1749" s="6"/>
      <c r="GX1749" s="6"/>
      <c r="GY1749" s="6"/>
      <c r="GZ1749" s="6"/>
      <c r="HA1749" s="6"/>
      <c r="HB1749" s="6"/>
      <c r="HC1749" s="6"/>
      <c r="HD1749" s="6"/>
      <c r="HE1749" s="6"/>
      <c r="HF1749" s="6"/>
      <c r="HG1749" s="6"/>
      <c r="HH1749" s="6"/>
      <c r="HI1749" s="6"/>
      <c r="HJ1749" s="6"/>
      <c r="HK1749" s="6"/>
      <c r="HL1749" s="6"/>
      <c r="HM1749" s="6"/>
      <c r="HN1749" s="6"/>
      <c r="HO1749" s="6"/>
      <c r="HP1749" s="6"/>
      <c r="HQ1749" s="6"/>
      <c r="HR1749" s="6"/>
      <c r="HS1749" s="6"/>
      <c r="HT1749" s="6"/>
      <c r="HU1749" s="6"/>
      <c r="HV1749" s="6"/>
      <c r="HW1749" s="6"/>
      <c r="HX1749" s="6"/>
      <c r="HY1749" s="6"/>
      <c r="HZ1749" s="6"/>
      <c r="IA1749" s="6"/>
      <c r="IB1749" s="6"/>
      <c r="IC1749" s="6"/>
      <c r="ID1749" s="6"/>
      <c r="IE1749" s="6"/>
      <c r="IF1749" s="6"/>
      <c r="IG1749" s="6"/>
      <c r="IH1749" s="6"/>
      <c r="II1749" s="6"/>
      <c r="IJ1749" s="6"/>
      <c r="IK1749" s="6"/>
      <c r="IL1749" s="6"/>
      <c r="IM1749" s="6"/>
      <c r="IN1749" s="6"/>
      <c r="IO1749" s="6"/>
      <c r="IP1749" s="6"/>
      <c r="IQ1749" s="6"/>
      <c r="IR1749" s="6"/>
      <c r="IS1749" s="6"/>
      <c r="IT1749" s="6"/>
      <c r="IU1749" s="6"/>
      <c r="IV1749" s="6"/>
      <c r="IW1749" s="6"/>
      <c r="IX1749" s="6"/>
      <c r="IY1749" s="6"/>
      <c r="IZ1749" s="6"/>
    </row>
    <row r="1750" spans="1:260" s="5" customFormat="1" x14ac:dyDescent="0.35">
      <c r="A1750" s="32">
        <v>1746</v>
      </c>
      <c r="B1750" s="33">
        <f>ESTUDIANTES!B1750</f>
        <v>0</v>
      </c>
      <c r="C1750" s="33">
        <f>ESTUDIANTES!C1750</f>
        <v>0</v>
      </c>
      <c r="D1750" s="99">
        <f>ESTUDIANTES!D1750</f>
        <v>0</v>
      </c>
      <c r="E1750" s="99"/>
      <c r="F1750" s="99"/>
      <c r="G1750" s="99"/>
      <c r="H1750" s="34">
        <f>ESTUDIANTES!E1750</f>
        <v>0</v>
      </c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  <c r="FA1750" s="6"/>
      <c r="FB1750" s="6"/>
      <c r="FC1750" s="6"/>
      <c r="FD1750" s="6"/>
      <c r="FE1750" s="6"/>
      <c r="FF1750" s="6"/>
      <c r="FG1750" s="6"/>
      <c r="FH1750" s="6"/>
      <c r="FI1750" s="6"/>
      <c r="FJ1750" s="6"/>
      <c r="FK1750" s="6"/>
      <c r="FL1750" s="6"/>
      <c r="FM1750" s="6"/>
      <c r="FN1750" s="6"/>
      <c r="FO1750" s="6"/>
      <c r="FP1750" s="6"/>
      <c r="FQ1750" s="6"/>
      <c r="FR1750" s="6"/>
      <c r="FS1750" s="6"/>
      <c r="FT1750" s="6"/>
      <c r="FU1750" s="6"/>
      <c r="FV1750" s="6"/>
      <c r="FW1750" s="6"/>
      <c r="FX1750" s="6"/>
      <c r="FY1750" s="6"/>
      <c r="FZ1750" s="6"/>
      <c r="GA1750" s="6"/>
      <c r="GB1750" s="6"/>
      <c r="GC1750" s="6"/>
      <c r="GD1750" s="6"/>
      <c r="GE1750" s="6"/>
      <c r="GF1750" s="6"/>
      <c r="GG1750" s="6"/>
      <c r="GH1750" s="6"/>
      <c r="GI1750" s="6"/>
      <c r="GJ1750" s="6"/>
      <c r="GK1750" s="6"/>
      <c r="GL1750" s="6"/>
      <c r="GM1750" s="6"/>
      <c r="GN1750" s="6"/>
      <c r="GO1750" s="6"/>
      <c r="GP1750" s="6"/>
      <c r="GQ1750" s="6"/>
      <c r="GR1750" s="6"/>
      <c r="GS1750" s="6"/>
      <c r="GT1750" s="6"/>
      <c r="GU1750" s="6"/>
      <c r="GV1750" s="6"/>
      <c r="GW1750" s="6"/>
      <c r="GX1750" s="6"/>
      <c r="GY1750" s="6"/>
      <c r="GZ1750" s="6"/>
      <c r="HA1750" s="6"/>
      <c r="HB1750" s="6"/>
      <c r="HC1750" s="6"/>
      <c r="HD1750" s="6"/>
      <c r="HE1750" s="6"/>
      <c r="HF1750" s="6"/>
      <c r="HG1750" s="6"/>
      <c r="HH1750" s="6"/>
      <c r="HI1750" s="6"/>
      <c r="HJ1750" s="6"/>
      <c r="HK1750" s="6"/>
      <c r="HL1750" s="6"/>
      <c r="HM1750" s="6"/>
      <c r="HN1750" s="6"/>
      <c r="HO1750" s="6"/>
      <c r="HP1750" s="6"/>
      <c r="HQ1750" s="6"/>
      <c r="HR1750" s="6"/>
      <c r="HS1750" s="6"/>
      <c r="HT1750" s="6"/>
      <c r="HU1750" s="6"/>
      <c r="HV1750" s="6"/>
      <c r="HW1750" s="6"/>
      <c r="HX1750" s="6"/>
      <c r="HY1750" s="6"/>
      <c r="HZ1750" s="6"/>
      <c r="IA1750" s="6"/>
      <c r="IB1750" s="6"/>
      <c r="IC1750" s="6"/>
      <c r="ID1750" s="6"/>
      <c r="IE1750" s="6"/>
      <c r="IF1750" s="6"/>
      <c r="IG1750" s="6"/>
      <c r="IH1750" s="6"/>
      <c r="II1750" s="6"/>
      <c r="IJ1750" s="6"/>
      <c r="IK1750" s="6"/>
      <c r="IL1750" s="6"/>
      <c r="IM1750" s="6"/>
      <c r="IN1750" s="6"/>
      <c r="IO1750" s="6"/>
      <c r="IP1750" s="6"/>
      <c r="IQ1750" s="6"/>
      <c r="IR1750" s="6"/>
      <c r="IS1750" s="6"/>
      <c r="IT1750" s="6"/>
      <c r="IU1750" s="6"/>
      <c r="IV1750" s="6"/>
      <c r="IW1750" s="6"/>
      <c r="IX1750" s="6"/>
      <c r="IY1750" s="6"/>
      <c r="IZ1750" s="6"/>
    </row>
    <row r="1751" spans="1:260" s="5" customFormat="1" x14ac:dyDescent="0.35">
      <c r="A1751" s="32">
        <v>1747</v>
      </c>
      <c r="B1751" s="33">
        <f>ESTUDIANTES!B1751</f>
        <v>0</v>
      </c>
      <c r="C1751" s="33">
        <f>ESTUDIANTES!C1751</f>
        <v>0</v>
      </c>
      <c r="D1751" s="99">
        <f>ESTUDIANTES!D1751</f>
        <v>0</v>
      </c>
      <c r="E1751" s="99"/>
      <c r="F1751" s="99"/>
      <c r="G1751" s="99"/>
      <c r="H1751" s="34">
        <f>ESTUDIANTES!E1751</f>
        <v>0</v>
      </c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  <c r="FA1751" s="6"/>
      <c r="FB1751" s="6"/>
      <c r="FC1751" s="6"/>
      <c r="FD1751" s="6"/>
      <c r="FE1751" s="6"/>
      <c r="FF1751" s="6"/>
      <c r="FG1751" s="6"/>
      <c r="FH1751" s="6"/>
      <c r="FI1751" s="6"/>
      <c r="FJ1751" s="6"/>
      <c r="FK1751" s="6"/>
      <c r="FL1751" s="6"/>
      <c r="FM1751" s="6"/>
      <c r="FN1751" s="6"/>
      <c r="FO1751" s="6"/>
      <c r="FP1751" s="6"/>
      <c r="FQ1751" s="6"/>
      <c r="FR1751" s="6"/>
      <c r="FS1751" s="6"/>
      <c r="FT1751" s="6"/>
      <c r="FU1751" s="6"/>
      <c r="FV1751" s="6"/>
      <c r="FW1751" s="6"/>
      <c r="FX1751" s="6"/>
      <c r="FY1751" s="6"/>
      <c r="FZ1751" s="6"/>
      <c r="GA1751" s="6"/>
      <c r="GB1751" s="6"/>
      <c r="GC1751" s="6"/>
      <c r="GD1751" s="6"/>
      <c r="GE1751" s="6"/>
      <c r="GF1751" s="6"/>
      <c r="GG1751" s="6"/>
      <c r="GH1751" s="6"/>
      <c r="GI1751" s="6"/>
      <c r="GJ1751" s="6"/>
      <c r="GK1751" s="6"/>
      <c r="GL1751" s="6"/>
      <c r="GM1751" s="6"/>
      <c r="GN1751" s="6"/>
      <c r="GO1751" s="6"/>
      <c r="GP1751" s="6"/>
      <c r="GQ1751" s="6"/>
      <c r="GR1751" s="6"/>
      <c r="GS1751" s="6"/>
      <c r="GT1751" s="6"/>
      <c r="GU1751" s="6"/>
      <c r="GV1751" s="6"/>
      <c r="GW1751" s="6"/>
      <c r="GX1751" s="6"/>
      <c r="GY1751" s="6"/>
      <c r="GZ1751" s="6"/>
      <c r="HA1751" s="6"/>
      <c r="HB1751" s="6"/>
      <c r="HC1751" s="6"/>
      <c r="HD1751" s="6"/>
      <c r="HE1751" s="6"/>
      <c r="HF1751" s="6"/>
      <c r="HG1751" s="6"/>
      <c r="HH1751" s="6"/>
      <c r="HI1751" s="6"/>
      <c r="HJ1751" s="6"/>
      <c r="HK1751" s="6"/>
      <c r="HL1751" s="6"/>
      <c r="HM1751" s="6"/>
      <c r="HN1751" s="6"/>
      <c r="HO1751" s="6"/>
      <c r="HP1751" s="6"/>
      <c r="HQ1751" s="6"/>
      <c r="HR1751" s="6"/>
      <c r="HS1751" s="6"/>
      <c r="HT1751" s="6"/>
      <c r="HU1751" s="6"/>
      <c r="HV1751" s="6"/>
      <c r="HW1751" s="6"/>
      <c r="HX1751" s="6"/>
      <c r="HY1751" s="6"/>
      <c r="HZ1751" s="6"/>
      <c r="IA1751" s="6"/>
      <c r="IB1751" s="6"/>
      <c r="IC1751" s="6"/>
      <c r="ID1751" s="6"/>
      <c r="IE1751" s="6"/>
      <c r="IF1751" s="6"/>
      <c r="IG1751" s="6"/>
      <c r="IH1751" s="6"/>
      <c r="II1751" s="6"/>
      <c r="IJ1751" s="6"/>
      <c r="IK1751" s="6"/>
      <c r="IL1751" s="6"/>
      <c r="IM1751" s="6"/>
      <c r="IN1751" s="6"/>
      <c r="IO1751" s="6"/>
      <c r="IP1751" s="6"/>
      <c r="IQ1751" s="6"/>
      <c r="IR1751" s="6"/>
      <c r="IS1751" s="6"/>
      <c r="IT1751" s="6"/>
      <c r="IU1751" s="6"/>
      <c r="IV1751" s="6"/>
      <c r="IW1751" s="6"/>
      <c r="IX1751" s="6"/>
      <c r="IY1751" s="6"/>
      <c r="IZ1751" s="6"/>
    </row>
    <row r="1752" spans="1:260" s="5" customFormat="1" x14ac:dyDescent="0.35">
      <c r="A1752" s="32">
        <v>1748</v>
      </c>
      <c r="B1752" s="33">
        <f>ESTUDIANTES!B1752</f>
        <v>0</v>
      </c>
      <c r="C1752" s="33">
        <f>ESTUDIANTES!C1752</f>
        <v>0</v>
      </c>
      <c r="D1752" s="99">
        <f>ESTUDIANTES!D1752</f>
        <v>0</v>
      </c>
      <c r="E1752" s="99"/>
      <c r="F1752" s="99"/>
      <c r="G1752" s="99"/>
      <c r="H1752" s="34">
        <f>ESTUDIANTES!E1752</f>
        <v>0</v>
      </c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  <c r="FA1752" s="6"/>
      <c r="FB1752" s="6"/>
      <c r="FC1752" s="6"/>
      <c r="FD1752" s="6"/>
      <c r="FE1752" s="6"/>
      <c r="FF1752" s="6"/>
      <c r="FG1752" s="6"/>
      <c r="FH1752" s="6"/>
      <c r="FI1752" s="6"/>
      <c r="FJ1752" s="6"/>
      <c r="FK1752" s="6"/>
      <c r="FL1752" s="6"/>
      <c r="FM1752" s="6"/>
      <c r="FN1752" s="6"/>
      <c r="FO1752" s="6"/>
      <c r="FP1752" s="6"/>
      <c r="FQ1752" s="6"/>
      <c r="FR1752" s="6"/>
      <c r="FS1752" s="6"/>
      <c r="FT1752" s="6"/>
      <c r="FU1752" s="6"/>
      <c r="FV1752" s="6"/>
      <c r="FW1752" s="6"/>
      <c r="FX1752" s="6"/>
      <c r="FY1752" s="6"/>
      <c r="FZ1752" s="6"/>
      <c r="GA1752" s="6"/>
      <c r="GB1752" s="6"/>
      <c r="GC1752" s="6"/>
      <c r="GD1752" s="6"/>
      <c r="GE1752" s="6"/>
      <c r="GF1752" s="6"/>
      <c r="GG1752" s="6"/>
      <c r="GH1752" s="6"/>
      <c r="GI1752" s="6"/>
      <c r="GJ1752" s="6"/>
      <c r="GK1752" s="6"/>
      <c r="GL1752" s="6"/>
      <c r="GM1752" s="6"/>
      <c r="GN1752" s="6"/>
      <c r="GO1752" s="6"/>
      <c r="GP1752" s="6"/>
      <c r="GQ1752" s="6"/>
      <c r="GR1752" s="6"/>
      <c r="GS1752" s="6"/>
      <c r="GT1752" s="6"/>
      <c r="GU1752" s="6"/>
      <c r="GV1752" s="6"/>
      <c r="GW1752" s="6"/>
      <c r="GX1752" s="6"/>
      <c r="GY1752" s="6"/>
      <c r="GZ1752" s="6"/>
      <c r="HA1752" s="6"/>
      <c r="HB1752" s="6"/>
      <c r="HC1752" s="6"/>
      <c r="HD1752" s="6"/>
      <c r="HE1752" s="6"/>
      <c r="HF1752" s="6"/>
      <c r="HG1752" s="6"/>
      <c r="HH1752" s="6"/>
      <c r="HI1752" s="6"/>
      <c r="HJ1752" s="6"/>
      <c r="HK1752" s="6"/>
      <c r="HL1752" s="6"/>
      <c r="HM1752" s="6"/>
      <c r="HN1752" s="6"/>
      <c r="HO1752" s="6"/>
      <c r="HP1752" s="6"/>
      <c r="HQ1752" s="6"/>
      <c r="HR1752" s="6"/>
      <c r="HS1752" s="6"/>
      <c r="HT1752" s="6"/>
      <c r="HU1752" s="6"/>
      <c r="HV1752" s="6"/>
      <c r="HW1752" s="6"/>
      <c r="HX1752" s="6"/>
      <c r="HY1752" s="6"/>
      <c r="HZ1752" s="6"/>
      <c r="IA1752" s="6"/>
      <c r="IB1752" s="6"/>
      <c r="IC1752" s="6"/>
      <c r="ID1752" s="6"/>
      <c r="IE1752" s="6"/>
      <c r="IF1752" s="6"/>
      <c r="IG1752" s="6"/>
      <c r="IH1752" s="6"/>
      <c r="II1752" s="6"/>
      <c r="IJ1752" s="6"/>
      <c r="IK1752" s="6"/>
      <c r="IL1752" s="6"/>
      <c r="IM1752" s="6"/>
      <c r="IN1752" s="6"/>
      <c r="IO1752" s="6"/>
      <c r="IP1752" s="6"/>
      <c r="IQ1752" s="6"/>
      <c r="IR1752" s="6"/>
      <c r="IS1752" s="6"/>
      <c r="IT1752" s="6"/>
      <c r="IU1752" s="6"/>
      <c r="IV1752" s="6"/>
      <c r="IW1752" s="6"/>
      <c r="IX1752" s="6"/>
      <c r="IY1752" s="6"/>
      <c r="IZ1752" s="6"/>
    </row>
    <row r="1753" spans="1:260" s="5" customFormat="1" x14ac:dyDescent="0.35">
      <c r="A1753" s="32">
        <v>1749</v>
      </c>
      <c r="B1753" s="33">
        <f>ESTUDIANTES!B1753</f>
        <v>0</v>
      </c>
      <c r="C1753" s="33">
        <f>ESTUDIANTES!C1753</f>
        <v>0</v>
      </c>
      <c r="D1753" s="99">
        <f>ESTUDIANTES!D1753</f>
        <v>0</v>
      </c>
      <c r="E1753" s="99"/>
      <c r="F1753" s="99"/>
      <c r="G1753" s="99"/>
      <c r="H1753" s="34">
        <f>ESTUDIANTES!E1753</f>
        <v>0</v>
      </c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  <c r="GG1753" s="6"/>
      <c r="GH1753" s="6"/>
      <c r="GI1753" s="6"/>
      <c r="GJ1753" s="6"/>
      <c r="GK1753" s="6"/>
      <c r="GL1753" s="6"/>
      <c r="GM1753" s="6"/>
      <c r="GN1753" s="6"/>
      <c r="GO1753" s="6"/>
      <c r="GP1753" s="6"/>
      <c r="GQ1753" s="6"/>
      <c r="GR1753" s="6"/>
      <c r="GS1753" s="6"/>
      <c r="GT1753" s="6"/>
      <c r="GU1753" s="6"/>
      <c r="GV1753" s="6"/>
      <c r="GW1753" s="6"/>
      <c r="GX1753" s="6"/>
      <c r="GY1753" s="6"/>
      <c r="GZ1753" s="6"/>
      <c r="HA1753" s="6"/>
      <c r="HB1753" s="6"/>
      <c r="HC1753" s="6"/>
      <c r="HD1753" s="6"/>
      <c r="HE1753" s="6"/>
      <c r="HF1753" s="6"/>
      <c r="HG1753" s="6"/>
      <c r="HH1753" s="6"/>
      <c r="HI1753" s="6"/>
      <c r="HJ1753" s="6"/>
      <c r="HK1753" s="6"/>
      <c r="HL1753" s="6"/>
      <c r="HM1753" s="6"/>
      <c r="HN1753" s="6"/>
      <c r="HO1753" s="6"/>
      <c r="HP1753" s="6"/>
      <c r="HQ1753" s="6"/>
      <c r="HR1753" s="6"/>
      <c r="HS1753" s="6"/>
      <c r="HT1753" s="6"/>
      <c r="HU1753" s="6"/>
      <c r="HV1753" s="6"/>
      <c r="HW1753" s="6"/>
      <c r="HX1753" s="6"/>
      <c r="HY1753" s="6"/>
      <c r="HZ1753" s="6"/>
      <c r="IA1753" s="6"/>
      <c r="IB1753" s="6"/>
      <c r="IC1753" s="6"/>
      <c r="ID1753" s="6"/>
      <c r="IE1753" s="6"/>
      <c r="IF1753" s="6"/>
      <c r="IG1753" s="6"/>
      <c r="IH1753" s="6"/>
      <c r="II1753" s="6"/>
      <c r="IJ1753" s="6"/>
      <c r="IK1753" s="6"/>
      <c r="IL1753" s="6"/>
      <c r="IM1753" s="6"/>
      <c r="IN1753" s="6"/>
      <c r="IO1753" s="6"/>
      <c r="IP1753" s="6"/>
      <c r="IQ1753" s="6"/>
      <c r="IR1753" s="6"/>
      <c r="IS1753" s="6"/>
      <c r="IT1753" s="6"/>
      <c r="IU1753" s="6"/>
      <c r="IV1753" s="6"/>
      <c r="IW1753" s="6"/>
      <c r="IX1753" s="6"/>
      <c r="IY1753" s="6"/>
      <c r="IZ1753" s="6"/>
    </row>
    <row r="1754" spans="1:260" s="5" customFormat="1" x14ac:dyDescent="0.35">
      <c r="A1754" s="32">
        <v>1750</v>
      </c>
      <c r="B1754" s="33">
        <f>ESTUDIANTES!B1754</f>
        <v>0</v>
      </c>
      <c r="C1754" s="33">
        <f>ESTUDIANTES!C1754</f>
        <v>0</v>
      </c>
      <c r="D1754" s="99">
        <f>ESTUDIANTES!D1754</f>
        <v>0</v>
      </c>
      <c r="E1754" s="99"/>
      <c r="F1754" s="99"/>
      <c r="G1754" s="99"/>
      <c r="H1754" s="34">
        <f>ESTUDIANTES!E1754</f>
        <v>0</v>
      </c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  <c r="GG1754" s="6"/>
      <c r="GH1754" s="6"/>
      <c r="GI1754" s="6"/>
      <c r="GJ1754" s="6"/>
      <c r="GK1754" s="6"/>
      <c r="GL1754" s="6"/>
      <c r="GM1754" s="6"/>
      <c r="GN1754" s="6"/>
      <c r="GO1754" s="6"/>
      <c r="GP1754" s="6"/>
      <c r="GQ1754" s="6"/>
      <c r="GR1754" s="6"/>
      <c r="GS1754" s="6"/>
      <c r="GT1754" s="6"/>
      <c r="GU1754" s="6"/>
      <c r="GV1754" s="6"/>
      <c r="GW1754" s="6"/>
      <c r="GX1754" s="6"/>
      <c r="GY1754" s="6"/>
      <c r="GZ1754" s="6"/>
      <c r="HA1754" s="6"/>
      <c r="HB1754" s="6"/>
      <c r="HC1754" s="6"/>
      <c r="HD1754" s="6"/>
      <c r="HE1754" s="6"/>
      <c r="HF1754" s="6"/>
      <c r="HG1754" s="6"/>
      <c r="HH1754" s="6"/>
      <c r="HI1754" s="6"/>
      <c r="HJ1754" s="6"/>
      <c r="HK1754" s="6"/>
      <c r="HL1754" s="6"/>
      <c r="HM1754" s="6"/>
      <c r="HN1754" s="6"/>
      <c r="HO1754" s="6"/>
      <c r="HP1754" s="6"/>
      <c r="HQ1754" s="6"/>
      <c r="HR1754" s="6"/>
      <c r="HS1754" s="6"/>
      <c r="HT1754" s="6"/>
      <c r="HU1754" s="6"/>
      <c r="HV1754" s="6"/>
      <c r="HW1754" s="6"/>
      <c r="HX1754" s="6"/>
      <c r="HY1754" s="6"/>
      <c r="HZ1754" s="6"/>
      <c r="IA1754" s="6"/>
      <c r="IB1754" s="6"/>
      <c r="IC1754" s="6"/>
      <c r="ID1754" s="6"/>
      <c r="IE1754" s="6"/>
      <c r="IF1754" s="6"/>
      <c r="IG1754" s="6"/>
      <c r="IH1754" s="6"/>
      <c r="II1754" s="6"/>
      <c r="IJ1754" s="6"/>
      <c r="IK1754" s="6"/>
      <c r="IL1754" s="6"/>
      <c r="IM1754" s="6"/>
      <c r="IN1754" s="6"/>
      <c r="IO1754" s="6"/>
      <c r="IP1754" s="6"/>
      <c r="IQ1754" s="6"/>
      <c r="IR1754" s="6"/>
      <c r="IS1754" s="6"/>
      <c r="IT1754" s="6"/>
      <c r="IU1754" s="6"/>
      <c r="IV1754" s="6"/>
      <c r="IW1754" s="6"/>
      <c r="IX1754" s="6"/>
      <c r="IY1754" s="6"/>
      <c r="IZ1754" s="6"/>
    </row>
    <row r="1755" spans="1:260" s="5" customFormat="1" x14ac:dyDescent="0.35">
      <c r="A1755" s="32">
        <v>1751</v>
      </c>
      <c r="B1755" s="33">
        <f>ESTUDIANTES!B1755</f>
        <v>0</v>
      </c>
      <c r="C1755" s="33">
        <f>ESTUDIANTES!C1755</f>
        <v>0</v>
      </c>
      <c r="D1755" s="99">
        <f>ESTUDIANTES!D1755</f>
        <v>0</v>
      </c>
      <c r="E1755" s="99"/>
      <c r="F1755" s="99"/>
      <c r="G1755" s="99"/>
      <c r="H1755" s="34">
        <f>ESTUDIANTES!E1755</f>
        <v>0</v>
      </c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  <c r="FA1755" s="6"/>
      <c r="FB1755" s="6"/>
      <c r="FC1755" s="6"/>
      <c r="FD1755" s="6"/>
      <c r="FE1755" s="6"/>
      <c r="FF1755" s="6"/>
      <c r="FG1755" s="6"/>
      <c r="FH1755" s="6"/>
      <c r="FI1755" s="6"/>
      <c r="FJ1755" s="6"/>
      <c r="FK1755" s="6"/>
      <c r="FL1755" s="6"/>
      <c r="FM1755" s="6"/>
      <c r="FN1755" s="6"/>
      <c r="FO1755" s="6"/>
      <c r="FP1755" s="6"/>
      <c r="FQ1755" s="6"/>
      <c r="FR1755" s="6"/>
      <c r="FS1755" s="6"/>
      <c r="FT1755" s="6"/>
      <c r="FU1755" s="6"/>
      <c r="FV1755" s="6"/>
      <c r="FW1755" s="6"/>
      <c r="FX1755" s="6"/>
      <c r="FY1755" s="6"/>
      <c r="FZ1755" s="6"/>
      <c r="GA1755" s="6"/>
      <c r="GB1755" s="6"/>
      <c r="GC1755" s="6"/>
      <c r="GD1755" s="6"/>
      <c r="GE1755" s="6"/>
      <c r="GF1755" s="6"/>
      <c r="GG1755" s="6"/>
      <c r="GH1755" s="6"/>
      <c r="GI1755" s="6"/>
      <c r="GJ1755" s="6"/>
      <c r="GK1755" s="6"/>
      <c r="GL1755" s="6"/>
      <c r="GM1755" s="6"/>
      <c r="GN1755" s="6"/>
      <c r="GO1755" s="6"/>
      <c r="GP1755" s="6"/>
      <c r="GQ1755" s="6"/>
      <c r="GR1755" s="6"/>
      <c r="GS1755" s="6"/>
      <c r="GT1755" s="6"/>
      <c r="GU1755" s="6"/>
      <c r="GV1755" s="6"/>
      <c r="GW1755" s="6"/>
      <c r="GX1755" s="6"/>
      <c r="GY1755" s="6"/>
      <c r="GZ1755" s="6"/>
      <c r="HA1755" s="6"/>
      <c r="HB1755" s="6"/>
      <c r="HC1755" s="6"/>
      <c r="HD1755" s="6"/>
      <c r="HE1755" s="6"/>
      <c r="HF1755" s="6"/>
      <c r="HG1755" s="6"/>
      <c r="HH1755" s="6"/>
      <c r="HI1755" s="6"/>
      <c r="HJ1755" s="6"/>
      <c r="HK1755" s="6"/>
      <c r="HL1755" s="6"/>
      <c r="HM1755" s="6"/>
      <c r="HN1755" s="6"/>
      <c r="HO1755" s="6"/>
      <c r="HP1755" s="6"/>
      <c r="HQ1755" s="6"/>
      <c r="HR1755" s="6"/>
      <c r="HS1755" s="6"/>
      <c r="HT1755" s="6"/>
      <c r="HU1755" s="6"/>
      <c r="HV1755" s="6"/>
      <c r="HW1755" s="6"/>
      <c r="HX1755" s="6"/>
      <c r="HY1755" s="6"/>
      <c r="HZ1755" s="6"/>
      <c r="IA1755" s="6"/>
      <c r="IB1755" s="6"/>
      <c r="IC1755" s="6"/>
      <c r="ID1755" s="6"/>
      <c r="IE1755" s="6"/>
      <c r="IF1755" s="6"/>
      <c r="IG1755" s="6"/>
      <c r="IH1755" s="6"/>
      <c r="II1755" s="6"/>
      <c r="IJ1755" s="6"/>
      <c r="IK1755" s="6"/>
      <c r="IL1755" s="6"/>
      <c r="IM1755" s="6"/>
      <c r="IN1755" s="6"/>
      <c r="IO1755" s="6"/>
      <c r="IP1755" s="6"/>
      <c r="IQ1755" s="6"/>
      <c r="IR1755" s="6"/>
      <c r="IS1755" s="6"/>
      <c r="IT1755" s="6"/>
      <c r="IU1755" s="6"/>
      <c r="IV1755" s="6"/>
      <c r="IW1755" s="6"/>
      <c r="IX1755" s="6"/>
      <c r="IY1755" s="6"/>
      <c r="IZ1755" s="6"/>
    </row>
    <row r="1756" spans="1:260" s="5" customFormat="1" x14ac:dyDescent="0.35">
      <c r="A1756" s="32">
        <v>1752</v>
      </c>
      <c r="B1756" s="33">
        <f>ESTUDIANTES!B1756</f>
        <v>0</v>
      </c>
      <c r="C1756" s="33">
        <f>ESTUDIANTES!C1756</f>
        <v>0</v>
      </c>
      <c r="D1756" s="99">
        <f>ESTUDIANTES!D1756</f>
        <v>0</v>
      </c>
      <c r="E1756" s="99"/>
      <c r="F1756" s="99"/>
      <c r="G1756" s="99"/>
      <c r="H1756" s="34">
        <f>ESTUDIANTES!E1756</f>
        <v>0</v>
      </c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  <c r="FA1756" s="6"/>
      <c r="FB1756" s="6"/>
      <c r="FC1756" s="6"/>
      <c r="FD1756" s="6"/>
      <c r="FE1756" s="6"/>
      <c r="FF1756" s="6"/>
      <c r="FG1756" s="6"/>
      <c r="FH1756" s="6"/>
      <c r="FI1756" s="6"/>
      <c r="FJ1756" s="6"/>
      <c r="FK1756" s="6"/>
      <c r="FL1756" s="6"/>
      <c r="FM1756" s="6"/>
      <c r="FN1756" s="6"/>
      <c r="FO1756" s="6"/>
      <c r="FP1756" s="6"/>
      <c r="FQ1756" s="6"/>
      <c r="FR1756" s="6"/>
      <c r="FS1756" s="6"/>
      <c r="FT1756" s="6"/>
      <c r="FU1756" s="6"/>
      <c r="FV1756" s="6"/>
      <c r="FW1756" s="6"/>
      <c r="FX1756" s="6"/>
      <c r="FY1756" s="6"/>
      <c r="FZ1756" s="6"/>
      <c r="GA1756" s="6"/>
      <c r="GB1756" s="6"/>
      <c r="GC1756" s="6"/>
      <c r="GD1756" s="6"/>
      <c r="GE1756" s="6"/>
      <c r="GF1756" s="6"/>
      <c r="GG1756" s="6"/>
      <c r="GH1756" s="6"/>
      <c r="GI1756" s="6"/>
      <c r="GJ1756" s="6"/>
      <c r="GK1756" s="6"/>
      <c r="GL1756" s="6"/>
      <c r="GM1756" s="6"/>
      <c r="GN1756" s="6"/>
      <c r="GO1756" s="6"/>
      <c r="GP1756" s="6"/>
      <c r="GQ1756" s="6"/>
      <c r="GR1756" s="6"/>
      <c r="GS1756" s="6"/>
      <c r="GT1756" s="6"/>
      <c r="GU1756" s="6"/>
      <c r="GV1756" s="6"/>
      <c r="GW1756" s="6"/>
      <c r="GX1756" s="6"/>
      <c r="GY1756" s="6"/>
      <c r="GZ1756" s="6"/>
      <c r="HA1756" s="6"/>
      <c r="HB1756" s="6"/>
      <c r="HC1756" s="6"/>
      <c r="HD1756" s="6"/>
      <c r="HE1756" s="6"/>
      <c r="HF1756" s="6"/>
      <c r="HG1756" s="6"/>
      <c r="HH1756" s="6"/>
      <c r="HI1756" s="6"/>
      <c r="HJ1756" s="6"/>
      <c r="HK1756" s="6"/>
      <c r="HL1756" s="6"/>
      <c r="HM1756" s="6"/>
      <c r="HN1756" s="6"/>
      <c r="HO1756" s="6"/>
      <c r="HP1756" s="6"/>
      <c r="HQ1756" s="6"/>
      <c r="HR1756" s="6"/>
      <c r="HS1756" s="6"/>
      <c r="HT1756" s="6"/>
      <c r="HU1756" s="6"/>
      <c r="HV1756" s="6"/>
      <c r="HW1756" s="6"/>
      <c r="HX1756" s="6"/>
      <c r="HY1756" s="6"/>
      <c r="HZ1756" s="6"/>
      <c r="IA1756" s="6"/>
      <c r="IB1756" s="6"/>
      <c r="IC1756" s="6"/>
      <c r="ID1756" s="6"/>
      <c r="IE1756" s="6"/>
      <c r="IF1756" s="6"/>
      <c r="IG1756" s="6"/>
      <c r="IH1756" s="6"/>
      <c r="II1756" s="6"/>
      <c r="IJ1756" s="6"/>
      <c r="IK1756" s="6"/>
      <c r="IL1756" s="6"/>
      <c r="IM1756" s="6"/>
      <c r="IN1756" s="6"/>
      <c r="IO1756" s="6"/>
      <c r="IP1756" s="6"/>
      <c r="IQ1756" s="6"/>
      <c r="IR1756" s="6"/>
      <c r="IS1756" s="6"/>
      <c r="IT1756" s="6"/>
      <c r="IU1756" s="6"/>
      <c r="IV1756" s="6"/>
      <c r="IW1756" s="6"/>
      <c r="IX1756" s="6"/>
      <c r="IY1756" s="6"/>
      <c r="IZ1756" s="6"/>
    </row>
    <row r="1757" spans="1:260" s="5" customFormat="1" x14ac:dyDescent="0.35">
      <c r="A1757" s="32">
        <v>1753</v>
      </c>
      <c r="B1757" s="33">
        <f>ESTUDIANTES!B1757</f>
        <v>0</v>
      </c>
      <c r="C1757" s="33">
        <f>ESTUDIANTES!C1757</f>
        <v>0</v>
      </c>
      <c r="D1757" s="99">
        <f>ESTUDIANTES!D1757</f>
        <v>0</v>
      </c>
      <c r="E1757" s="99"/>
      <c r="F1757" s="99"/>
      <c r="G1757" s="99"/>
      <c r="H1757" s="34">
        <f>ESTUDIANTES!E1757</f>
        <v>0</v>
      </c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  <c r="FA1757" s="6"/>
      <c r="FB1757" s="6"/>
      <c r="FC1757" s="6"/>
      <c r="FD1757" s="6"/>
      <c r="FE1757" s="6"/>
      <c r="FF1757" s="6"/>
      <c r="FG1757" s="6"/>
      <c r="FH1757" s="6"/>
      <c r="FI1757" s="6"/>
      <c r="FJ1757" s="6"/>
      <c r="FK1757" s="6"/>
      <c r="FL1757" s="6"/>
      <c r="FM1757" s="6"/>
      <c r="FN1757" s="6"/>
      <c r="FO1757" s="6"/>
      <c r="FP1757" s="6"/>
      <c r="FQ1757" s="6"/>
      <c r="FR1757" s="6"/>
      <c r="FS1757" s="6"/>
      <c r="FT1757" s="6"/>
      <c r="FU1757" s="6"/>
      <c r="FV1757" s="6"/>
      <c r="FW1757" s="6"/>
      <c r="FX1757" s="6"/>
      <c r="FY1757" s="6"/>
      <c r="FZ1757" s="6"/>
      <c r="GA1757" s="6"/>
      <c r="GB1757" s="6"/>
      <c r="GC1757" s="6"/>
      <c r="GD1757" s="6"/>
      <c r="GE1757" s="6"/>
      <c r="GF1757" s="6"/>
      <c r="GG1757" s="6"/>
      <c r="GH1757" s="6"/>
      <c r="GI1757" s="6"/>
      <c r="GJ1757" s="6"/>
      <c r="GK1757" s="6"/>
      <c r="GL1757" s="6"/>
      <c r="GM1757" s="6"/>
      <c r="GN1757" s="6"/>
      <c r="GO1757" s="6"/>
      <c r="GP1757" s="6"/>
      <c r="GQ1757" s="6"/>
      <c r="GR1757" s="6"/>
      <c r="GS1757" s="6"/>
      <c r="GT1757" s="6"/>
      <c r="GU1757" s="6"/>
      <c r="GV1757" s="6"/>
      <c r="GW1757" s="6"/>
      <c r="GX1757" s="6"/>
      <c r="GY1757" s="6"/>
      <c r="GZ1757" s="6"/>
      <c r="HA1757" s="6"/>
      <c r="HB1757" s="6"/>
      <c r="HC1757" s="6"/>
      <c r="HD1757" s="6"/>
      <c r="HE1757" s="6"/>
      <c r="HF1757" s="6"/>
      <c r="HG1757" s="6"/>
      <c r="HH1757" s="6"/>
      <c r="HI1757" s="6"/>
      <c r="HJ1757" s="6"/>
      <c r="HK1757" s="6"/>
      <c r="HL1757" s="6"/>
      <c r="HM1757" s="6"/>
      <c r="HN1757" s="6"/>
      <c r="HO1757" s="6"/>
      <c r="HP1757" s="6"/>
      <c r="HQ1757" s="6"/>
      <c r="HR1757" s="6"/>
      <c r="HS1757" s="6"/>
      <c r="HT1757" s="6"/>
      <c r="HU1757" s="6"/>
      <c r="HV1757" s="6"/>
      <c r="HW1757" s="6"/>
      <c r="HX1757" s="6"/>
      <c r="HY1757" s="6"/>
      <c r="HZ1757" s="6"/>
      <c r="IA1757" s="6"/>
      <c r="IB1757" s="6"/>
      <c r="IC1757" s="6"/>
      <c r="ID1757" s="6"/>
      <c r="IE1757" s="6"/>
      <c r="IF1757" s="6"/>
      <c r="IG1757" s="6"/>
      <c r="IH1757" s="6"/>
      <c r="II1757" s="6"/>
      <c r="IJ1757" s="6"/>
      <c r="IK1757" s="6"/>
      <c r="IL1757" s="6"/>
      <c r="IM1757" s="6"/>
      <c r="IN1757" s="6"/>
      <c r="IO1757" s="6"/>
      <c r="IP1757" s="6"/>
      <c r="IQ1757" s="6"/>
      <c r="IR1757" s="6"/>
      <c r="IS1757" s="6"/>
      <c r="IT1757" s="6"/>
      <c r="IU1757" s="6"/>
      <c r="IV1757" s="6"/>
      <c r="IW1757" s="6"/>
      <c r="IX1757" s="6"/>
      <c r="IY1757" s="6"/>
      <c r="IZ1757" s="6"/>
    </row>
    <row r="1758" spans="1:260" s="5" customFormat="1" x14ac:dyDescent="0.35">
      <c r="A1758" s="32">
        <v>1754</v>
      </c>
      <c r="B1758" s="33">
        <f>ESTUDIANTES!B1758</f>
        <v>0</v>
      </c>
      <c r="C1758" s="33">
        <f>ESTUDIANTES!C1758</f>
        <v>0</v>
      </c>
      <c r="D1758" s="99">
        <f>ESTUDIANTES!D1758</f>
        <v>0</v>
      </c>
      <c r="E1758" s="99"/>
      <c r="F1758" s="99"/>
      <c r="G1758" s="99"/>
      <c r="H1758" s="34">
        <f>ESTUDIANTES!E1758</f>
        <v>0</v>
      </c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  <c r="FA1758" s="6"/>
      <c r="FB1758" s="6"/>
      <c r="FC1758" s="6"/>
      <c r="FD1758" s="6"/>
      <c r="FE1758" s="6"/>
      <c r="FF1758" s="6"/>
      <c r="FG1758" s="6"/>
      <c r="FH1758" s="6"/>
      <c r="FI1758" s="6"/>
      <c r="FJ1758" s="6"/>
      <c r="FK1758" s="6"/>
      <c r="FL1758" s="6"/>
      <c r="FM1758" s="6"/>
      <c r="FN1758" s="6"/>
      <c r="FO1758" s="6"/>
      <c r="FP1758" s="6"/>
      <c r="FQ1758" s="6"/>
      <c r="FR1758" s="6"/>
      <c r="FS1758" s="6"/>
      <c r="FT1758" s="6"/>
      <c r="FU1758" s="6"/>
      <c r="FV1758" s="6"/>
      <c r="FW1758" s="6"/>
      <c r="FX1758" s="6"/>
      <c r="FY1758" s="6"/>
      <c r="FZ1758" s="6"/>
      <c r="GA1758" s="6"/>
      <c r="GB1758" s="6"/>
      <c r="GC1758" s="6"/>
      <c r="GD1758" s="6"/>
      <c r="GE1758" s="6"/>
      <c r="GF1758" s="6"/>
      <c r="GG1758" s="6"/>
      <c r="GH1758" s="6"/>
      <c r="GI1758" s="6"/>
      <c r="GJ1758" s="6"/>
      <c r="GK1758" s="6"/>
      <c r="GL1758" s="6"/>
      <c r="GM1758" s="6"/>
      <c r="GN1758" s="6"/>
      <c r="GO1758" s="6"/>
      <c r="GP1758" s="6"/>
      <c r="GQ1758" s="6"/>
      <c r="GR1758" s="6"/>
      <c r="GS1758" s="6"/>
      <c r="GT1758" s="6"/>
      <c r="GU1758" s="6"/>
      <c r="GV1758" s="6"/>
      <c r="GW1758" s="6"/>
      <c r="GX1758" s="6"/>
      <c r="GY1758" s="6"/>
      <c r="GZ1758" s="6"/>
      <c r="HA1758" s="6"/>
      <c r="HB1758" s="6"/>
      <c r="HC1758" s="6"/>
      <c r="HD1758" s="6"/>
      <c r="HE1758" s="6"/>
      <c r="HF1758" s="6"/>
      <c r="HG1758" s="6"/>
      <c r="HH1758" s="6"/>
      <c r="HI1758" s="6"/>
      <c r="HJ1758" s="6"/>
      <c r="HK1758" s="6"/>
      <c r="HL1758" s="6"/>
      <c r="HM1758" s="6"/>
      <c r="HN1758" s="6"/>
      <c r="HO1758" s="6"/>
      <c r="HP1758" s="6"/>
      <c r="HQ1758" s="6"/>
      <c r="HR1758" s="6"/>
      <c r="HS1758" s="6"/>
      <c r="HT1758" s="6"/>
      <c r="HU1758" s="6"/>
      <c r="HV1758" s="6"/>
      <c r="HW1758" s="6"/>
      <c r="HX1758" s="6"/>
      <c r="HY1758" s="6"/>
      <c r="HZ1758" s="6"/>
      <c r="IA1758" s="6"/>
      <c r="IB1758" s="6"/>
      <c r="IC1758" s="6"/>
      <c r="ID1758" s="6"/>
      <c r="IE1758" s="6"/>
      <c r="IF1758" s="6"/>
      <c r="IG1758" s="6"/>
      <c r="IH1758" s="6"/>
      <c r="II1758" s="6"/>
      <c r="IJ1758" s="6"/>
      <c r="IK1758" s="6"/>
      <c r="IL1758" s="6"/>
      <c r="IM1758" s="6"/>
      <c r="IN1758" s="6"/>
      <c r="IO1758" s="6"/>
      <c r="IP1758" s="6"/>
      <c r="IQ1758" s="6"/>
      <c r="IR1758" s="6"/>
      <c r="IS1758" s="6"/>
      <c r="IT1758" s="6"/>
      <c r="IU1758" s="6"/>
      <c r="IV1758" s="6"/>
      <c r="IW1758" s="6"/>
      <c r="IX1758" s="6"/>
      <c r="IY1758" s="6"/>
      <c r="IZ1758" s="6"/>
    </row>
    <row r="1759" spans="1:260" s="5" customFormat="1" x14ac:dyDescent="0.35">
      <c r="A1759" s="32">
        <v>1755</v>
      </c>
      <c r="B1759" s="33">
        <f>ESTUDIANTES!B1759</f>
        <v>0</v>
      </c>
      <c r="C1759" s="33">
        <f>ESTUDIANTES!C1759</f>
        <v>0</v>
      </c>
      <c r="D1759" s="99">
        <f>ESTUDIANTES!D1759</f>
        <v>0</v>
      </c>
      <c r="E1759" s="99"/>
      <c r="F1759" s="99"/>
      <c r="G1759" s="99"/>
      <c r="H1759" s="34">
        <f>ESTUDIANTES!E1759</f>
        <v>0</v>
      </c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  <c r="GG1759" s="6"/>
      <c r="GH1759" s="6"/>
      <c r="GI1759" s="6"/>
      <c r="GJ1759" s="6"/>
      <c r="GK1759" s="6"/>
      <c r="GL1759" s="6"/>
      <c r="GM1759" s="6"/>
      <c r="GN1759" s="6"/>
      <c r="GO1759" s="6"/>
      <c r="GP1759" s="6"/>
      <c r="GQ1759" s="6"/>
      <c r="GR1759" s="6"/>
      <c r="GS1759" s="6"/>
      <c r="GT1759" s="6"/>
      <c r="GU1759" s="6"/>
      <c r="GV1759" s="6"/>
      <c r="GW1759" s="6"/>
      <c r="GX1759" s="6"/>
      <c r="GY1759" s="6"/>
      <c r="GZ1759" s="6"/>
      <c r="HA1759" s="6"/>
      <c r="HB1759" s="6"/>
      <c r="HC1759" s="6"/>
      <c r="HD1759" s="6"/>
      <c r="HE1759" s="6"/>
      <c r="HF1759" s="6"/>
      <c r="HG1759" s="6"/>
      <c r="HH1759" s="6"/>
      <c r="HI1759" s="6"/>
      <c r="HJ1759" s="6"/>
      <c r="HK1759" s="6"/>
      <c r="HL1759" s="6"/>
      <c r="HM1759" s="6"/>
      <c r="HN1759" s="6"/>
      <c r="HO1759" s="6"/>
      <c r="HP1759" s="6"/>
      <c r="HQ1759" s="6"/>
      <c r="HR1759" s="6"/>
      <c r="HS1759" s="6"/>
      <c r="HT1759" s="6"/>
      <c r="HU1759" s="6"/>
      <c r="HV1759" s="6"/>
      <c r="HW1759" s="6"/>
      <c r="HX1759" s="6"/>
      <c r="HY1759" s="6"/>
      <c r="HZ1759" s="6"/>
      <c r="IA1759" s="6"/>
      <c r="IB1759" s="6"/>
      <c r="IC1759" s="6"/>
      <c r="ID1759" s="6"/>
      <c r="IE1759" s="6"/>
      <c r="IF1759" s="6"/>
      <c r="IG1759" s="6"/>
      <c r="IH1759" s="6"/>
      <c r="II1759" s="6"/>
      <c r="IJ1759" s="6"/>
      <c r="IK1759" s="6"/>
      <c r="IL1759" s="6"/>
      <c r="IM1759" s="6"/>
      <c r="IN1759" s="6"/>
      <c r="IO1759" s="6"/>
      <c r="IP1759" s="6"/>
      <c r="IQ1759" s="6"/>
      <c r="IR1759" s="6"/>
      <c r="IS1759" s="6"/>
      <c r="IT1759" s="6"/>
      <c r="IU1759" s="6"/>
      <c r="IV1759" s="6"/>
      <c r="IW1759" s="6"/>
      <c r="IX1759" s="6"/>
      <c r="IY1759" s="6"/>
      <c r="IZ1759" s="6"/>
    </row>
    <row r="1760" spans="1:260" s="5" customFormat="1" x14ac:dyDescent="0.35">
      <c r="A1760" s="32">
        <v>1756</v>
      </c>
      <c r="B1760" s="33">
        <f>ESTUDIANTES!B1760</f>
        <v>0</v>
      </c>
      <c r="C1760" s="33">
        <f>ESTUDIANTES!C1760</f>
        <v>0</v>
      </c>
      <c r="D1760" s="99">
        <f>ESTUDIANTES!D1760</f>
        <v>0</v>
      </c>
      <c r="E1760" s="99"/>
      <c r="F1760" s="99"/>
      <c r="G1760" s="99"/>
      <c r="H1760" s="34">
        <f>ESTUDIANTES!E1760</f>
        <v>0</v>
      </c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  <c r="FA1760" s="6"/>
      <c r="FB1760" s="6"/>
      <c r="FC1760" s="6"/>
      <c r="FD1760" s="6"/>
      <c r="FE1760" s="6"/>
      <c r="FF1760" s="6"/>
      <c r="FG1760" s="6"/>
      <c r="FH1760" s="6"/>
      <c r="FI1760" s="6"/>
      <c r="FJ1760" s="6"/>
      <c r="FK1760" s="6"/>
      <c r="FL1760" s="6"/>
      <c r="FM1760" s="6"/>
      <c r="FN1760" s="6"/>
      <c r="FO1760" s="6"/>
      <c r="FP1760" s="6"/>
      <c r="FQ1760" s="6"/>
      <c r="FR1760" s="6"/>
      <c r="FS1760" s="6"/>
      <c r="FT1760" s="6"/>
      <c r="FU1760" s="6"/>
      <c r="FV1760" s="6"/>
      <c r="FW1760" s="6"/>
      <c r="FX1760" s="6"/>
      <c r="FY1760" s="6"/>
      <c r="FZ1760" s="6"/>
      <c r="GA1760" s="6"/>
      <c r="GB1760" s="6"/>
      <c r="GC1760" s="6"/>
      <c r="GD1760" s="6"/>
      <c r="GE1760" s="6"/>
      <c r="GF1760" s="6"/>
      <c r="GG1760" s="6"/>
      <c r="GH1760" s="6"/>
      <c r="GI1760" s="6"/>
      <c r="GJ1760" s="6"/>
      <c r="GK1760" s="6"/>
      <c r="GL1760" s="6"/>
      <c r="GM1760" s="6"/>
      <c r="GN1760" s="6"/>
      <c r="GO1760" s="6"/>
      <c r="GP1760" s="6"/>
      <c r="GQ1760" s="6"/>
      <c r="GR1760" s="6"/>
      <c r="GS1760" s="6"/>
      <c r="GT1760" s="6"/>
      <c r="GU1760" s="6"/>
      <c r="GV1760" s="6"/>
      <c r="GW1760" s="6"/>
      <c r="GX1760" s="6"/>
      <c r="GY1760" s="6"/>
      <c r="GZ1760" s="6"/>
      <c r="HA1760" s="6"/>
      <c r="HB1760" s="6"/>
      <c r="HC1760" s="6"/>
      <c r="HD1760" s="6"/>
      <c r="HE1760" s="6"/>
      <c r="HF1760" s="6"/>
      <c r="HG1760" s="6"/>
      <c r="HH1760" s="6"/>
      <c r="HI1760" s="6"/>
      <c r="HJ1760" s="6"/>
      <c r="HK1760" s="6"/>
      <c r="HL1760" s="6"/>
      <c r="HM1760" s="6"/>
      <c r="HN1760" s="6"/>
      <c r="HO1760" s="6"/>
      <c r="HP1760" s="6"/>
      <c r="HQ1760" s="6"/>
      <c r="HR1760" s="6"/>
      <c r="HS1760" s="6"/>
      <c r="HT1760" s="6"/>
      <c r="HU1760" s="6"/>
      <c r="HV1760" s="6"/>
      <c r="HW1760" s="6"/>
      <c r="HX1760" s="6"/>
      <c r="HY1760" s="6"/>
      <c r="HZ1760" s="6"/>
      <c r="IA1760" s="6"/>
      <c r="IB1760" s="6"/>
      <c r="IC1760" s="6"/>
      <c r="ID1760" s="6"/>
      <c r="IE1760" s="6"/>
      <c r="IF1760" s="6"/>
      <c r="IG1760" s="6"/>
      <c r="IH1760" s="6"/>
      <c r="II1760" s="6"/>
      <c r="IJ1760" s="6"/>
      <c r="IK1760" s="6"/>
      <c r="IL1760" s="6"/>
      <c r="IM1760" s="6"/>
      <c r="IN1760" s="6"/>
      <c r="IO1760" s="6"/>
      <c r="IP1760" s="6"/>
      <c r="IQ1760" s="6"/>
      <c r="IR1760" s="6"/>
      <c r="IS1760" s="6"/>
      <c r="IT1760" s="6"/>
      <c r="IU1760" s="6"/>
      <c r="IV1760" s="6"/>
      <c r="IW1760" s="6"/>
      <c r="IX1760" s="6"/>
      <c r="IY1760" s="6"/>
      <c r="IZ1760" s="6"/>
    </row>
    <row r="1761" spans="1:260" s="5" customFormat="1" x14ac:dyDescent="0.35">
      <c r="A1761" s="32">
        <v>1757</v>
      </c>
      <c r="B1761" s="33">
        <f>ESTUDIANTES!B1761</f>
        <v>0</v>
      </c>
      <c r="C1761" s="33">
        <f>ESTUDIANTES!C1761</f>
        <v>0</v>
      </c>
      <c r="D1761" s="99">
        <f>ESTUDIANTES!D1761</f>
        <v>0</v>
      </c>
      <c r="E1761" s="99"/>
      <c r="F1761" s="99"/>
      <c r="G1761" s="99"/>
      <c r="H1761" s="34">
        <f>ESTUDIANTES!E1761</f>
        <v>0</v>
      </c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  <c r="GG1761" s="6"/>
      <c r="GH1761" s="6"/>
      <c r="GI1761" s="6"/>
      <c r="GJ1761" s="6"/>
      <c r="GK1761" s="6"/>
      <c r="GL1761" s="6"/>
      <c r="GM1761" s="6"/>
      <c r="GN1761" s="6"/>
      <c r="GO1761" s="6"/>
      <c r="GP1761" s="6"/>
      <c r="GQ1761" s="6"/>
      <c r="GR1761" s="6"/>
      <c r="GS1761" s="6"/>
      <c r="GT1761" s="6"/>
      <c r="GU1761" s="6"/>
      <c r="GV1761" s="6"/>
      <c r="GW1761" s="6"/>
      <c r="GX1761" s="6"/>
      <c r="GY1761" s="6"/>
      <c r="GZ1761" s="6"/>
      <c r="HA1761" s="6"/>
      <c r="HB1761" s="6"/>
      <c r="HC1761" s="6"/>
      <c r="HD1761" s="6"/>
      <c r="HE1761" s="6"/>
      <c r="HF1761" s="6"/>
      <c r="HG1761" s="6"/>
      <c r="HH1761" s="6"/>
      <c r="HI1761" s="6"/>
      <c r="HJ1761" s="6"/>
      <c r="HK1761" s="6"/>
      <c r="HL1761" s="6"/>
      <c r="HM1761" s="6"/>
      <c r="HN1761" s="6"/>
      <c r="HO1761" s="6"/>
      <c r="HP1761" s="6"/>
      <c r="HQ1761" s="6"/>
      <c r="HR1761" s="6"/>
      <c r="HS1761" s="6"/>
      <c r="HT1761" s="6"/>
      <c r="HU1761" s="6"/>
      <c r="HV1761" s="6"/>
      <c r="HW1761" s="6"/>
      <c r="HX1761" s="6"/>
      <c r="HY1761" s="6"/>
      <c r="HZ1761" s="6"/>
      <c r="IA1761" s="6"/>
      <c r="IB1761" s="6"/>
      <c r="IC1761" s="6"/>
      <c r="ID1761" s="6"/>
      <c r="IE1761" s="6"/>
      <c r="IF1761" s="6"/>
      <c r="IG1761" s="6"/>
      <c r="IH1761" s="6"/>
      <c r="II1761" s="6"/>
      <c r="IJ1761" s="6"/>
      <c r="IK1761" s="6"/>
      <c r="IL1761" s="6"/>
      <c r="IM1761" s="6"/>
      <c r="IN1761" s="6"/>
      <c r="IO1761" s="6"/>
      <c r="IP1761" s="6"/>
      <c r="IQ1761" s="6"/>
      <c r="IR1761" s="6"/>
      <c r="IS1761" s="6"/>
      <c r="IT1761" s="6"/>
      <c r="IU1761" s="6"/>
      <c r="IV1761" s="6"/>
      <c r="IW1761" s="6"/>
      <c r="IX1761" s="6"/>
      <c r="IY1761" s="6"/>
      <c r="IZ1761" s="6"/>
    </row>
    <row r="1762" spans="1:260" s="5" customFormat="1" x14ac:dyDescent="0.35">
      <c r="A1762" s="32">
        <v>1758</v>
      </c>
      <c r="B1762" s="33">
        <f>ESTUDIANTES!B1762</f>
        <v>0</v>
      </c>
      <c r="C1762" s="33">
        <f>ESTUDIANTES!C1762</f>
        <v>0</v>
      </c>
      <c r="D1762" s="99">
        <f>ESTUDIANTES!D1762</f>
        <v>0</v>
      </c>
      <c r="E1762" s="99"/>
      <c r="F1762" s="99"/>
      <c r="G1762" s="99"/>
      <c r="H1762" s="34">
        <f>ESTUDIANTES!E1762</f>
        <v>0</v>
      </c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  <c r="FA1762" s="6"/>
      <c r="FB1762" s="6"/>
      <c r="FC1762" s="6"/>
      <c r="FD1762" s="6"/>
      <c r="FE1762" s="6"/>
      <c r="FF1762" s="6"/>
      <c r="FG1762" s="6"/>
      <c r="FH1762" s="6"/>
      <c r="FI1762" s="6"/>
      <c r="FJ1762" s="6"/>
      <c r="FK1762" s="6"/>
      <c r="FL1762" s="6"/>
      <c r="FM1762" s="6"/>
      <c r="FN1762" s="6"/>
      <c r="FO1762" s="6"/>
      <c r="FP1762" s="6"/>
      <c r="FQ1762" s="6"/>
      <c r="FR1762" s="6"/>
      <c r="FS1762" s="6"/>
      <c r="FT1762" s="6"/>
      <c r="FU1762" s="6"/>
      <c r="FV1762" s="6"/>
      <c r="FW1762" s="6"/>
      <c r="FX1762" s="6"/>
      <c r="FY1762" s="6"/>
      <c r="FZ1762" s="6"/>
      <c r="GA1762" s="6"/>
      <c r="GB1762" s="6"/>
      <c r="GC1762" s="6"/>
      <c r="GD1762" s="6"/>
      <c r="GE1762" s="6"/>
      <c r="GF1762" s="6"/>
      <c r="GG1762" s="6"/>
      <c r="GH1762" s="6"/>
      <c r="GI1762" s="6"/>
      <c r="GJ1762" s="6"/>
      <c r="GK1762" s="6"/>
      <c r="GL1762" s="6"/>
      <c r="GM1762" s="6"/>
      <c r="GN1762" s="6"/>
      <c r="GO1762" s="6"/>
      <c r="GP1762" s="6"/>
      <c r="GQ1762" s="6"/>
      <c r="GR1762" s="6"/>
      <c r="GS1762" s="6"/>
      <c r="GT1762" s="6"/>
      <c r="GU1762" s="6"/>
      <c r="GV1762" s="6"/>
      <c r="GW1762" s="6"/>
      <c r="GX1762" s="6"/>
      <c r="GY1762" s="6"/>
      <c r="GZ1762" s="6"/>
      <c r="HA1762" s="6"/>
      <c r="HB1762" s="6"/>
      <c r="HC1762" s="6"/>
      <c r="HD1762" s="6"/>
      <c r="HE1762" s="6"/>
      <c r="HF1762" s="6"/>
      <c r="HG1762" s="6"/>
      <c r="HH1762" s="6"/>
      <c r="HI1762" s="6"/>
      <c r="HJ1762" s="6"/>
      <c r="HK1762" s="6"/>
      <c r="HL1762" s="6"/>
      <c r="HM1762" s="6"/>
      <c r="HN1762" s="6"/>
      <c r="HO1762" s="6"/>
      <c r="HP1762" s="6"/>
      <c r="HQ1762" s="6"/>
      <c r="HR1762" s="6"/>
      <c r="HS1762" s="6"/>
      <c r="HT1762" s="6"/>
      <c r="HU1762" s="6"/>
      <c r="HV1762" s="6"/>
      <c r="HW1762" s="6"/>
      <c r="HX1762" s="6"/>
      <c r="HY1762" s="6"/>
      <c r="HZ1762" s="6"/>
      <c r="IA1762" s="6"/>
      <c r="IB1762" s="6"/>
      <c r="IC1762" s="6"/>
      <c r="ID1762" s="6"/>
      <c r="IE1762" s="6"/>
      <c r="IF1762" s="6"/>
      <c r="IG1762" s="6"/>
      <c r="IH1762" s="6"/>
      <c r="II1762" s="6"/>
      <c r="IJ1762" s="6"/>
      <c r="IK1762" s="6"/>
      <c r="IL1762" s="6"/>
      <c r="IM1762" s="6"/>
      <c r="IN1762" s="6"/>
      <c r="IO1762" s="6"/>
      <c r="IP1762" s="6"/>
      <c r="IQ1762" s="6"/>
      <c r="IR1762" s="6"/>
      <c r="IS1762" s="6"/>
      <c r="IT1762" s="6"/>
      <c r="IU1762" s="6"/>
      <c r="IV1762" s="6"/>
      <c r="IW1762" s="6"/>
      <c r="IX1762" s="6"/>
      <c r="IY1762" s="6"/>
      <c r="IZ1762" s="6"/>
    </row>
    <row r="1763" spans="1:260" s="5" customFormat="1" x14ac:dyDescent="0.35">
      <c r="A1763" s="32">
        <v>1759</v>
      </c>
      <c r="B1763" s="33">
        <f>ESTUDIANTES!B1763</f>
        <v>0</v>
      </c>
      <c r="C1763" s="33">
        <f>ESTUDIANTES!C1763</f>
        <v>0</v>
      </c>
      <c r="D1763" s="99">
        <f>ESTUDIANTES!D1763</f>
        <v>0</v>
      </c>
      <c r="E1763" s="99"/>
      <c r="F1763" s="99"/>
      <c r="G1763" s="99"/>
      <c r="H1763" s="34">
        <f>ESTUDIANTES!E1763</f>
        <v>0</v>
      </c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  <c r="FA1763" s="6"/>
      <c r="FB1763" s="6"/>
      <c r="FC1763" s="6"/>
      <c r="FD1763" s="6"/>
      <c r="FE1763" s="6"/>
      <c r="FF1763" s="6"/>
      <c r="FG1763" s="6"/>
      <c r="FH1763" s="6"/>
      <c r="FI1763" s="6"/>
      <c r="FJ1763" s="6"/>
      <c r="FK1763" s="6"/>
      <c r="FL1763" s="6"/>
      <c r="FM1763" s="6"/>
      <c r="FN1763" s="6"/>
      <c r="FO1763" s="6"/>
      <c r="FP1763" s="6"/>
      <c r="FQ1763" s="6"/>
      <c r="FR1763" s="6"/>
      <c r="FS1763" s="6"/>
      <c r="FT1763" s="6"/>
      <c r="FU1763" s="6"/>
      <c r="FV1763" s="6"/>
      <c r="FW1763" s="6"/>
      <c r="FX1763" s="6"/>
      <c r="FY1763" s="6"/>
      <c r="FZ1763" s="6"/>
      <c r="GA1763" s="6"/>
      <c r="GB1763" s="6"/>
      <c r="GC1763" s="6"/>
      <c r="GD1763" s="6"/>
      <c r="GE1763" s="6"/>
      <c r="GF1763" s="6"/>
      <c r="GG1763" s="6"/>
      <c r="GH1763" s="6"/>
      <c r="GI1763" s="6"/>
      <c r="GJ1763" s="6"/>
      <c r="GK1763" s="6"/>
      <c r="GL1763" s="6"/>
      <c r="GM1763" s="6"/>
      <c r="GN1763" s="6"/>
      <c r="GO1763" s="6"/>
      <c r="GP1763" s="6"/>
      <c r="GQ1763" s="6"/>
      <c r="GR1763" s="6"/>
      <c r="GS1763" s="6"/>
      <c r="GT1763" s="6"/>
      <c r="GU1763" s="6"/>
      <c r="GV1763" s="6"/>
      <c r="GW1763" s="6"/>
      <c r="GX1763" s="6"/>
      <c r="GY1763" s="6"/>
      <c r="GZ1763" s="6"/>
      <c r="HA1763" s="6"/>
      <c r="HB1763" s="6"/>
      <c r="HC1763" s="6"/>
      <c r="HD1763" s="6"/>
      <c r="HE1763" s="6"/>
      <c r="HF1763" s="6"/>
      <c r="HG1763" s="6"/>
      <c r="HH1763" s="6"/>
      <c r="HI1763" s="6"/>
      <c r="HJ1763" s="6"/>
      <c r="HK1763" s="6"/>
      <c r="HL1763" s="6"/>
      <c r="HM1763" s="6"/>
      <c r="HN1763" s="6"/>
      <c r="HO1763" s="6"/>
      <c r="HP1763" s="6"/>
      <c r="HQ1763" s="6"/>
      <c r="HR1763" s="6"/>
      <c r="HS1763" s="6"/>
      <c r="HT1763" s="6"/>
      <c r="HU1763" s="6"/>
      <c r="HV1763" s="6"/>
      <c r="HW1763" s="6"/>
      <c r="HX1763" s="6"/>
      <c r="HY1763" s="6"/>
      <c r="HZ1763" s="6"/>
      <c r="IA1763" s="6"/>
      <c r="IB1763" s="6"/>
      <c r="IC1763" s="6"/>
      <c r="ID1763" s="6"/>
      <c r="IE1763" s="6"/>
      <c r="IF1763" s="6"/>
      <c r="IG1763" s="6"/>
      <c r="IH1763" s="6"/>
      <c r="II1763" s="6"/>
      <c r="IJ1763" s="6"/>
      <c r="IK1763" s="6"/>
      <c r="IL1763" s="6"/>
      <c r="IM1763" s="6"/>
      <c r="IN1763" s="6"/>
      <c r="IO1763" s="6"/>
      <c r="IP1763" s="6"/>
      <c r="IQ1763" s="6"/>
      <c r="IR1763" s="6"/>
      <c r="IS1763" s="6"/>
      <c r="IT1763" s="6"/>
      <c r="IU1763" s="6"/>
      <c r="IV1763" s="6"/>
      <c r="IW1763" s="6"/>
      <c r="IX1763" s="6"/>
      <c r="IY1763" s="6"/>
      <c r="IZ1763" s="6"/>
    </row>
    <row r="1764" spans="1:260" s="5" customFormat="1" x14ac:dyDescent="0.35">
      <c r="A1764" s="32">
        <v>1760</v>
      </c>
      <c r="B1764" s="33">
        <f>ESTUDIANTES!B1764</f>
        <v>0</v>
      </c>
      <c r="C1764" s="33">
        <f>ESTUDIANTES!C1764</f>
        <v>0</v>
      </c>
      <c r="D1764" s="99">
        <f>ESTUDIANTES!D1764</f>
        <v>0</v>
      </c>
      <c r="E1764" s="99"/>
      <c r="F1764" s="99"/>
      <c r="G1764" s="99"/>
      <c r="H1764" s="34">
        <f>ESTUDIANTES!E1764</f>
        <v>0</v>
      </c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  <c r="FA1764" s="6"/>
      <c r="FB1764" s="6"/>
      <c r="FC1764" s="6"/>
      <c r="FD1764" s="6"/>
      <c r="FE1764" s="6"/>
      <c r="FF1764" s="6"/>
      <c r="FG1764" s="6"/>
      <c r="FH1764" s="6"/>
      <c r="FI1764" s="6"/>
      <c r="FJ1764" s="6"/>
      <c r="FK1764" s="6"/>
      <c r="FL1764" s="6"/>
      <c r="FM1764" s="6"/>
      <c r="FN1764" s="6"/>
      <c r="FO1764" s="6"/>
      <c r="FP1764" s="6"/>
      <c r="FQ1764" s="6"/>
      <c r="FR1764" s="6"/>
      <c r="FS1764" s="6"/>
      <c r="FT1764" s="6"/>
      <c r="FU1764" s="6"/>
      <c r="FV1764" s="6"/>
      <c r="FW1764" s="6"/>
      <c r="FX1764" s="6"/>
      <c r="FY1764" s="6"/>
      <c r="FZ1764" s="6"/>
      <c r="GA1764" s="6"/>
      <c r="GB1764" s="6"/>
      <c r="GC1764" s="6"/>
      <c r="GD1764" s="6"/>
      <c r="GE1764" s="6"/>
      <c r="GF1764" s="6"/>
      <c r="GG1764" s="6"/>
      <c r="GH1764" s="6"/>
      <c r="GI1764" s="6"/>
      <c r="GJ1764" s="6"/>
      <c r="GK1764" s="6"/>
      <c r="GL1764" s="6"/>
      <c r="GM1764" s="6"/>
      <c r="GN1764" s="6"/>
      <c r="GO1764" s="6"/>
      <c r="GP1764" s="6"/>
      <c r="GQ1764" s="6"/>
      <c r="GR1764" s="6"/>
      <c r="GS1764" s="6"/>
      <c r="GT1764" s="6"/>
      <c r="GU1764" s="6"/>
      <c r="GV1764" s="6"/>
      <c r="GW1764" s="6"/>
      <c r="GX1764" s="6"/>
      <c r="GY1764" s="6"/>
      <c r="GZ1764" s="6"/>
      <c r="HA1764" s="6"/>
      <c r="HB1764" s="6"/>
      <c r="HC1764" s="6"/>
      <c r="HD1764" s="6"/>
      <c r="HE1764" s="6"/>
      <c r="HF1764" s="6"/>
      <c r="HG1764" s="6"/>
      <c r="HH1764" s="6"/>
      <c r="HI1764" s="6"/>
      <c r="HJ1764" s="6"/>
      <c r="HK1764" s="6"/>
      <c r="HL1764" s="6"/>
      <c r="HM1764" s="6"/>
      <c r="HN1764" s="6"/>
      <c r="HO1764" s="6"/>
      <c r="HP1764" s="6"/>
      <c r="HQ1764" s="6"/>
      <c r="HR1764" s="6"/>
      <c r="HS1764" s="6"/>
      <c r="HT1764" s="6"/>
      <c r="HU1764" s="6"/>
      <c r="HV1764" s="6"/>
      <c r="HW1764" s="6"/>
      <c r="HX1764" s="6"/>
      <c r="HY1764" s="6"/>
      <c r="HZ1764" s="6"/>
      <c r="IA1764" s="6"/>
      <c r="IB1764" s="6"/>
      <c r="IC1764" s="6"/>
      <c r="ID1764" s="6"/>
      <c r="IE1764" s="6"/>
      <c r="IF1764" s="6"/>
      <c r="IG1764" s="6"/>
      <c r="IH1764" s="6"/>
      <c r="II1764" s="6"/>
      <c r="IJ1764" s="6"/>
      <c r="IK1764" s="6"/>
      <c r="IL1764" s="6"/>
      <c r="IM1764" s="6"/>
      <c r="IN1764" s="6"/>
      <c r="IO1764" s="6"/>
      <c r="IP1764" s="6"/>
      <c r="IQ1764" s="6"/>
      <c r="IR1764" s="6"/>
      <c r="IS1764" s="6"/>
      <c r="IT1764" s="6"/>
      <c r="IU1764" s="6"/>
      <c r="IV1764" s="6"/>
      <c r="IW1764" s="6"/>
      <c r="IX1764" s="6"/>
      <c r="IY1764" s="6"/>
      <c r="IZ1764" s="6"/>
    </row>
    <row r="1765" spans="1:260" s="5" customFormat="1" x14ac:dyDescent="0.35">
      <c r="A1765" s="32">
        <v>1761</v>
      </c>
      <c r="B1765" s="33">
        <f>ESTUDIANTES!B1765</f>
        <v>0</v>
      </c>
      <c r="C1765" s="33">
        <f>ESTUDIANTES!C1765</f>
        <v>0</v>
      </c>
      <c r="D1765" s="99">
        <f>ESTUDIANTES!D1765</f>
        <v>0</v>
      </c>
      <c r="E1765" s="99"/>
      <c r="F1765" s="99"/>
      <c r="G1765" s="99"/>
      <c r="H1765" s="34">
        <f>ESTUDIANTES!E1765</f>
        <v>0</v>
      </c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  <c r="FA1765" s="6"/>
      <c r="FB1765" s="6"/>
      <c r="FC1765" s="6"/>
      <c r="FD1765" s="6"/>
      <c r="FE1765" s="6"/>
      <c r="FF1765" s="6"/>
      <c r="FG1765" s="6"/>
      <c r="FH1765" s="6"/>
      <c r="FI1765" s="6"/>
      <c r="FJ1765" s="6"/>
      <c r="FK1765" s="6"/>
      <c r="FL1765" s="6"/>
      <c r="FM1765" s="6"/>
      <c r="FN1765" s="6"/>
      <c r="FO1765" s="6"/>
      <c r="FP1765" s="6"/>
      <c r="FQ1765" s="6"/>
      <c r="FR1765" s="6"/>
      <c r="FS1765" s="6"/>
      <c r="FT1765" s="6"/>
      <c r="FU1765" s="6"/>
      <c r="FV1765" s="6"/>
      <c r="FW1765" s="6"/>
      <c r="FX1765" s="6"/>
      <c r="FY1765" s="6"/>
      <c r="FZ1765" s="6"/>
      <c r="GA1765" s="6"/>
      <c r="GB1765" s="6"/>
      <c r="GC1765" s="6"/>
      <c r="GD1765" s="6"/>
      <c r="GE1765" s="6"/>
      <c r="GF1765" s="6"/>
      <c r="GG1765" s="6"/>
      <c r="GH1765" s="6"/>
      <c r="GI1765" s="6"/>
      <c r="GJ1765" s="6"/>
      <c r="GK1765" s="6"/>
      <c r="GL1765" s="6"/>
      <c r="GM1765" s="6"/>
      <c r="GN1765" s="6"/>
      <c r="GO1765" s="6"/>
      <c r="GP1765" s="6"/>
      <c r="GQ1765" s="6"/>
      <c r="GR1765" s="6"/>
      <c r="GS1765" s="6"/>
      <c r="GT1765" s="6"/>
      <c r="GU1765" s="6"/>
      <c r="GV1765" s="6"/>
      <c r="GW1765" s="6"/>
      <c r="GX1765" s="6"/>
      <c r="GY1765" s="6"/>
      <c r="GZ1765" s="6"/>
      <c r="HA1765" s="6"/>
      <c r="HB1765" s="6"/>
      <c r="HC1765" s="6"/>
      <c r="HD1765" s="6"/>
      <c r="HE1765" s="6"/>
      <c r="HF1765" s="6"/>
      <c r="HG1765" s="6"/>
      <c r="HH1765" s="6"/>
      <c r="HI1765" s="6"/>
      <c r="HJ1765" s="6"/>
      <c r="HK1765" s="6"/>
      <c r="HL1765" s="6"/>
      <c r="HM1765" s="6"/>
      <c r="HN1765" s="6"/>
      <c r="HO1765" s="6"/>
      <c r="HP1765" s="6"/>
      <c r="HQ1765" s="6"/>
      <c r="HR1765" s="6"/>
      <c r="HS1765" s="6"/>
      <c r="HT1765" s="6"/>
      <c r="HU1765" s="6"/>
      <c r="HV1765" s="6"/>
      <c r="HW1765" s="6"/>
      <c r="HX1765" s="6"/>
      <c r="HY1765" s="6"/>
      <c r="HZ1765" s="6"/>
      <c r="IA1765" s="6"/>
      <c r="IB1765" s="6"/>
      <c r="IC1765" s="6"/>
      <c r="ID1765" s="6"/>
      <c r="IE1765" s="6"/>
      <c r="IF1765" s="6"/>
      <c r="IG1765" s="6"/>
      <c r="IH1765" s="6"/>
      <c r="II1765" s="6"/>
      <c r="IJ1765" s="6"/>
      <c r="IK1765" s="6"/>
      <c r="IL1765" s="6"/>
      <c r="IM1765" s="6"/>
      <c r="IN1765" s="6"/>
      <c r="IO1765" s="6"/>
      <c r="IP1765" s="6"/>
      <c r="IQ1765" s="6"/>
      <c r="IR1765" s="6"/>
      <c r="IS1765" s="6"/>
      <c r="IT1765" s="6"/>
      <c r="IU1765" s="6"/>
      <c r="IV1765" s="6"/>
      <c r="IW1765" s="6"/>
      <c r="IX1765" s="6"/>
      <c r="IY1765" s="6"/>
      <c r="IZ1765" s="6"/>
    </row>
    <row r="1766" spans="1:260" s="5" customFormat="1" x14ac:dyDescent="0.35">
      <c r="A1766" s="32">
        <v>1762</v>
      </c>
      <c r="B1766" s="33">
        <f>ESTUDIANTES!B1766</f>
        <v>0</v>
      </c>
      <c r="C1766" s="33">
        <f>ESTUDIANTES!C1766</f>
        <v>0</v>
      </c>
      <c r="D1766" s="99">
        <f>ESTUDIANTES!D1766</f>
        <v>0</v>
      </c>
      <c r="E1766" s="99"/>
      <c r="F1766" s="99"/>
      <c r="G1766" s="99"/>
      <c r="H1766" s="34">
        <f>ESTUDIANTES!E1766</f>
        <v>0</v>
      </c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  <c r="FA1766" s="6"/>
      <c r="FB1766" s="6"/>
      <c r="FC1766" s="6"/>
      <c r="FD1766" s="6"/>
      <c r="FE1766" s="6"/>
      <c r="FF1766" s="6"/>
      <c r="FG1766" s="6"/>
      <c r="FH1766" s="6"/>
      <c r="FI1766" s="6"/>
      <c r="FJ1766" s="6"/>
      <c r="FK1766" s="6"/>
      <c r="FL1766" s="6"/>
      <c r="FM1766" s="6"/>
      <c r="FN1766" s="6"/>
      <c r="FO1766" s="6"/>
      <c r="FP1766" s="6"/>
      <c r="FQ1766" s="6"/>
      <c r="FR1766" s="6"/>
      <c r="FS1766" s="6"/>
      <c r="FT1766" s="6"/>
      <c r="FU1766" s="6"/>
      <c r="FV1766" s="6"/>
      <c r="FW1766" s="6"/>
      <c r="FX1766" s="6"/>
      <c r="FY1766" s="6"/>
      <c r="FZ1766" s="6"/>
      <c r="GA1766" s="6"/>
      <c r="GB1766" s="6"/>
      <c r="GC1766" s="6"/>
      <c r="GD1766" s="6"/>
      <c r="GE1766" s="6"/>
      <c r="GF1766" s="6"/>
      <c r="GG1766" s="6"/>
      <c r="GH1766" s="6"/>
      <c r="GI1766" s="6"/>
      <c r="GJ1766" s="6"/>
      <c r="GK1766" s="6"/>
      <c r="GL1766" s="6"/>
      <c r="GM1766" s="6"/>
      <c r="GN1766" s="6"/>
      <c r="GO1766" s="6"/>
      <c r="GP1766" s="6"/>
      <c r="GQ1766" s="6"/>
      <c r="GR1766" s="6"/>
      <c r="GS1766" s="6"/>
      <c r="GT1766" s="6"/>
      <c r="GU1766" s="6"/>
      <c r="GV1766" s="6"/>
      <c r="GW1766" s="6"/>
      <c r="GX1766" s="6"/>
      <c r="GY1766" s="6"/>
      <c r="GZ1766" s="6"/>
      <c r="HA1766" s="6"/>
      <c r="HB1766" s="6"/>
      <c r="HC1766" s="6"/>
      <c r="HD1766" s="6"/>
      <c r="HE1766" s="6"/>
      <c r="HF1766" s="6"/>
      <c r="HG1766" s="6"/>
      <c r="HH1766" s="6"/>
      <c r="HI1766" s="6"/>
      <c r="HJ1766" s="6"/>
      <c r="HK1766" s="6"/>
      <c r="HL1766" s="6"/>
      <c r="HM1766" s="6"/>
      <c r="HN1766" s="6"/>
      <c r="HO1766" s="6"/>
      <c r="HP1766" s="6"/>
      <c r="HQ1766" s="6"/>
      <c r="HR1766" s="6"/>
      <c r="HS1766" s="6"/>
      <c r="HT1766" s="6"/>
      <c r="HU1766" s="6"/>
      <c r="HV1766" s="6"/>
      <c r="HW1766" s="6"/>
      <c r="HX1766" s="6"/>
      <c r="HY1766" s="6"/>
      <c r="HZ1766" s="6"/>
      <c r="IA1766" s="6"/>
      <c r="IB1766" s="6"/>
      <c r="IC1766" s="6"/>
      <c r="ID1766" s="6"/>
      <c r="IE1766" s="6"/>
      <c r="IF1766" s="6"/>
      <c r="IG1766" s="6"/>
      <c r="IH1766" s="6"/>
      <c r="II1766" s="6"/>
      <c r="IJ1766" s="6"/>
      <c r="IK1766" s="6"/>
      <c r="IL1766" s="6"/>
      <c r="IM1766" s="6"/>
      <c r="IN1766" s="6"/>
      <c r="IO1766" s="6"/>
      <c r="IP1766" s="6"/>
      <c r="IQ1766" s="6"/>
      <c r="IR1766" s="6"/>
      <c r="IS1766" s="6"/>
      <c r="IT1766" s="6"/>
      <c r="IU1766" s="6"/>
      <c r="IV1766" s="6"/>
      <c r="IW1766" s="6"/>
      <c r="IX1766" s="6"/>
      <c r="IY1766" s="6"/>
      <c r="IZ1766" s="6"/>
    </row>
    <row r="1767" spans="1:260" s="5" customFormat="1" x14ac:dyDescent="0.35">
      <c r="A1767" s="32">
        <v>1763</v>
      </c>
      <c r="B1767" s="33">
        <f>ESTUDIANTES!B1767</f>
        <v>0</v>
      </c>
      <c r="C1767" s="33">
        <f>ESTUDIANTES!C1767</f>
        <v>0</v>
      </c>
      <c r="D1767" s="99">
        <f>ESTUDIANTES!D1767</f>
        <v>0</v>
      </c>
      <c r="E1767" s="99"/>
      <c r="F1767" s="99"/>
      <c r="G1767" s="99"/>
      <c r="H1767" s="34">
        <f>ESTUDIANTES!E1767</f>
        <v>0</v>
      </c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  <c r="FA1767" s="6"/>
      <c r="FB1767" s="6"/>
      <c r="FC1767" s="6"/>
      <c r="FD1767" s="6"/>
      <c r="FE1767" s="6"/>
      <c r="FF1767" s="6"/>
      <c r="FG1767" s="6"/>
      <c r="FH1767" s="6"/>
      <c r="FI1767" s="6"/>
      <c r="FJ1767" s="6"/>
      <c r="FK1767" s="6"/>
      <c r="FL1767" s="6"/>
      <c r="FM1767" s="6"/>
      <c r="FN1767" s="6"/>
      <c r="FO1767" s="6"/>
      <c r="FP1767" s="6"/>
      <c r="FQ1767" s="6"/>
      <c r="FR1767" s="6"/>
      <c r="FS1767" s="6"/>
      <c r="FT1767" s="6"/>
      <c r="FU1767" s="6"/>
      <c r="FV1767" s="6"/>
      <c r="FW1767" s="6"/>
      <c r="FX1767" s="6"/>
      <c r="FY1767" s="6"/>
      <c r="FZ1767" s="6"/>
      <c r="GA1767" s="6"/>
      <c r="GB1767" s="6"/>
      <c r="GC1767" s="6"/>
      <c r="GD1767" s="6"/>
      <c r="GE1767" s="6"/>
      <c r="GF1767" s="6"/>
      <c r="GG1767" s="6"/>
      <c r="GH1767" s="6"/>
      <c r="GI1767" s="6"/>
      <c r="GJ1767" s="6"/>
      <c r="GK1767" s="6"/>
      <c r="GL1767" s="6"/>
      <c r="GM1767" s="6"/>
      <c r="GN1767" s="6"/>
      <c r="GO1767" s="6"/>
      <c r="GP1767" s="6"/>
      <c r="GQ1767" s="6"/>
      <c r="GR1767" s="6"/>
      <c r="GS1767" s="6"/>
      <c r="GT1767" s="6"/>
      <c r="GU1767" s="6"/>
      <c r="GV1767" s="6"/>
      <c r="GW1767" s="6"/>
      <c r="GX1767" s="6"/>
      <c r="GY1767" s="6"/>
      <c r="GZ1767" s="6"/>
      <c r="HA1767" s="6"/>
      <c r="HB1767" s="6"/>
      <c r="HC1767" s="6"/>
      <c r="HD1767" s="6"/>
      <c r="HE1767" s="6"/>
      <c r="HF1767" s="6"/>
      <c r="HG1767" s="6"/>
      <c r="HH1767" s="6"/>
      <c r="HI1767" s="6"/>
      <c r="HJ1767" s="6"/>
      <c r="HK1767" s="6"/>
      <c r="HL1767" s="6"/>
      <c r="HM1767" s="6"/>
      <c r="HN1767" s="6"/>
      <c r="HO1767" s="6"/>
      <c r="HP1767" s="6"/>
      <c r="HQ1767" s="6"/>
      <c r="HR1767" s="6"/>
      <c r="HS1767" s="6"/>
      <c r="HT1767" s="6"/>
      <c r="HU1767" s="6"/>
      <c r="HV1767" s="6"/>
      <c r="HW1767" s="6"/>
      <c r="HX1767" s="6"/>
      <c r="HY1767" s="6"/>
      <c r="HZ1767" s="6"/>
      <c r="IA1767" s="6"/>
      <c r="IB1767" s="6"/>
      <c r="IC1767" s="6"/>
      <c r="ID1767" s="6"/>
      <c r="IE1767" s="6"/>
      <c r="IF1767" s="6"/>
      <c r="IG1767" s="6"/>
      <c r="IH1767" s="6"/>
      <c r="II1767" s="6"/>
      <c r="IJ1767" s="6"/>
      <c r="IK1767" s="6"/>
      <c r="IL1767" s="6"/>
      <c r="IM1767" s="6"/>
      <c r="IN1767" s="6"/>
      <c r="IO1767" s="6"/>
      <c r="IP1767" s="6"/>
      <c r="IQ1767" s="6"/>
      <c r="IR1767" s="6"/>
      <c r="IS1767" s="6"/>
      <c r="IT1767" s="6"/>
      <c r="IU1767" s="6"/>
      <c r="IV1767" s="6"/>
      <c r="IW1767" s="6"/>
      <c r="IX1767" s="6"/>
      <c r="IY1767" s="6"/>
      <c r="IZ1767" s="6"/>
    </row>
    <row r="1768" spans="1:260" s="5" customFormat="1" x14ac:dyDescent="0.35">
      <c r="A1768" s="32">
        <v>1764</v>
      </c>
      <c r="B1768" s="33">
        <f>ESTUDIANTES!B1768</f>
        <v>0</v>
      </c>
      <c r="C1768" s="33">
        <f>ESTUDIANTES!C1768</f>
        <v>0</v>
      </c>
      <c r="D1768" s="99">
        <f>ESTUDIANTES!D1768</f>
        <v>0</v>
      </c>
      <c r="E1768" s="99"/>
      <c r="F1768" s="99"/>
      <c r="G1768" s="99"/>
      <c r="H1768" s="34">
        <f>ESTUDIANTES!E1768</f>
        <v>0</v>
      </c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  <c r="GG1768" s="6"/>
      <c r="GH1768" s="6"/>
      <c r="GI1768" s="6"/>
      <c r="GJ1768" s="6"/>
      <c r="GK1768" s="6"/>
      <c r="GL1768" s="6"/>
      <c r="GM1768" s="6"/>
      <c r="GN1768" s="6"/>
      <c r="GO1768" s="6"/>
      <c r="GP1768" s="6"/>
      <c r="GQ1768" s="6"/>
      <c r="GR1768" s="6"/>
      <c r="GS1768" s="6"/>
      <c r="GT1768" s="6"/>
      <c r="GU1768" s="6"/>
      <c r="GV1768" s="6"/>
      <c r="GW1768" s="6"/>
      <c r="GX1768" s="6"/>
      <c r="GY1768" s="6"/>
      <c r="GZ1768" s="6"/>
      <c r="HA1768" s="6"/>
      <c r="HB1768" s="6"/>
      <c r="HC1768" s="6"/>
      <c r="HD1768" s="6"/>
      <c r="HE1768" s="6"/>
      <c r="HF1768" s="6"/>
      <c r="HG1768" s="6"/>
      <c r="HH1768" s="6"/>
      <c r="HI1768" s="6"/>
      <c r="HJ1768" s="6"/>
      <c r="HK1768" s="6"/>
      <c r="HL1768" s="6"/>
      <c r="HM1768" s="6"/>
      <c r="HN1768" s="6"/>
      <c r="HO1768" s="6"/>
      <c r="HP1768" s="6"/>
      <c r="HQ1768" s="6"/>
      <c r="HR1768" s="6"/>
      <c r="HS1768" s="6"/>
      <c r="HT1768" s="6"/>
      <c r="HU1768" s="6"/>
      <c r="HV1768" s="6"/>
      <c r="HW1768" s="6"/>
      <c r="HX1768" s="6"/>
      <c r="HY1768" s="6"/>
      <c r="HZ1768" s="6"/>
      <c r="IA1768" s="6"/>
      <c r="IB1768" s="6"/>
      <c r="IC1768" s="6"/>
      <c r="ID1768" s="6"/>
      <c r="IE1768" s="6"/>
      <c r="IF1768" s="6"/>
      <c r="IG1768" s="6"/>
      <c r="IH1768" s="6"/>
      <c r="II1768" s="6"/>
      <c r="IJ1768" s="6"/>
      <c r="IK1768" s="6"/>
      <c r="IL1768" s="6"/>
      <c r="IM1768" s="6"/>
      <c r="IN1768" s="6"/>
      <c r="IO1768" s="6"/>
      <c r="IP1768" s="6"/>
      <c r="IQ1768" s="6"/>
      <c r="IR1768" s="6"/>
      <c r="IS1768" s="6"/>
      <c r="IT1768" s="6"/>
      <c r="IU1768" s="6"/>
      <c r="IV1768" s="6"/>
      <c r="IW1768" s="6"/>
      <c r="IX1768" s="6"/>
      <c r="IY1768" s="6"/>
      <c r="IZ1768" s="6"/>
    </row>
    <row r="1769" spans="1:260" s="5" customFormat="1" x14ac:dyDescent="0.35">
      <c r="A1769" s="32">
        <v>1765</v>
      </c>
      <c r="B1769" s="33">
        <f>ESTUDIANTES!B1769</f>
        <v>0</v>
      </c>
      <c r="C1769" s="33">
        <f>ESTUDIANTES!C1769</f>
        <v>0</v>
      </c>
      <c r="D1769" s="99">
        <f>ESTUDIANTES!D1769</f>
        <v>0</v>
      </c>
      <c r="E1769" s="99"/>
      <c r="F1769" s="99"/>
      <c r="G1769" s="99"/>
      <c r="H1769" s="34">
        <f>ESTUDIANTES!E1769</f>
        <v>0</v>
      </c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  <c r="FA1769" s="6"/>
      <c r="FB1769" s="6"/>
      <c r="FC1769" s="6"/>
      <c r="FD1769" s="6"/>
      <c r="FE1769" s="6"/>
      <c r="FF1769" s="6"/>
      <c r="FG1769" s="6"/>
      <c r="FH1769" s="6"/>
      <c r="FI1769" s="6"/>
      <c r="FJ1769" s="6"/>
      <c r="FK1769" s="6"/>
      <c r="FL1769" s="6"/>
      <c r="FM1769" s="6"/>
      <c r="FN1769" s="6"/>
      <c r="FO1769" s="6"/>
      <c r="FP1769" s="6"/>
      <c r="FQ1769" s="6"/>
      <c r="FR1769" s="6"/>
      <c r="FS1769" s="6"/>
      <c r="FT1769" s="6"/>
      <c r="FU1769" s="6"/>
      <c r="FV1769" s="6"/>
      <c r="FW1769" s="6"/>
      <c r="FX1769" s="6"/>
      <c r="FY1769" s="6"/>
      <c r="FZ1769" s="6"/>
      <c r="GA1769" s="6"/>
      <c r="GB1769" s="6"/>
      <c r="GC1769" s="6"/>
      <c r="GD1769" s="6"/>
      <c r="GE1769" s="6"/>
      <c r="GF1769" s="6"/>
      <c r="GG1769" s="6"/>
      <c r="GH1769" s="6"/>
      <c r="GI1769" s="6"/>
      <c r="GJ1769" s="6"/>
      <c r="GK1769" s="6"/>
      <c r="GL1769" s="6"/>
      <c r="GM1769" s="6"/>
      <c r="GN1769" s="6"/>
      <c r="GO1769" s="6"/>
      <c r="GP1769" s="6"/>
      <c r="GQ1769" s="6"/>
      <c r="GR1769" s="6"/>
      <c r="GS1769" s="6"/>
      <c r="GT1769" s="6"/>
      <c r="GU1769" s="6"/>
      <c r="GV1769" s="6"/>
      <c r="GW1769" s="6"/>
      <c r="GX1769" s="6"/>
      <c r="GY1769" s="6"/>
      <c r="GZ1769" s="6"/>
      <c r="HA1769" s="6"/>
      <c r="HB1769" s="6"/>
      <c r="HC1769" s="6"/>
      <c r="HD1769" s="6"/>
      <c r="HE1769" s="6"/>
      <c r="HF1769" s="6"/>
      <c r="HG1769" s="6"/>
      <c r="HH1769" s="6"/>
      <c r="HI1769" s="6"/>
      <c r="HJ1769" s="6"/>
      <c r="HK1769" s="6"/>
      <c r="HL1769" s="6"/>
      <c r="HM1769" s="6"/>
      <c r="HN1769" s="6"/>
      <c r="HO1769" s="6"/>
      <c r="HP1769" s="6"/>
      <c r="HQ1769" s="6"/>
      <c r="HR1769" s="6"/>
      <c r="HS1769" s="6"/>
      <c r="HT1769" s="6"/>
      <c r="HU1769" s="6"/>
      <c r="HV1769" s="6"/>
      <c r="HW1769" s="6"/>
      <c r="HX1769" s="6"/>
      <c r="HY1769" s="6"/>
      <c r="HZ1769" s="6"/>
      <c r="IA1769" s="6"/>
      <c r="IB1769" s="6"/>
      <c r="IC1769" s="6"/>
      <c r="ID1769" s="6"/>
      <c r="IE1769" s="6"/>
      <c r="IF1769" s="6"/>
      <c r="IG1769" s="6"/>
      <c r="IH1769" s="6"/>
      <c r="II1769" s="6"/>
      <c r="IJ1769" s="6"/>
      <c r="IK1769" s="6"/>
      <c r="IL1769" s="6"/>
      <c r="IM1769" s="6"/>
      <c r="IN1769" s="6"/>
      <c r="IO1769" s="6"/>
      <c r="IP1769" s="6"/>
      <c r="IQ1769" s="6"/>
      <c r="IR1769" s="6"/>
      <c r="IS1769" s="6"/>
      <c r="IT1769" s="6"/>
      <c r="IU1769" s="6"/>
      <c r="IV1769" s="6"/>
      <c r="IW1769" s="6"/>
      <c r="IX1769" s="6"/>
      <c r="IY1769" s="6"/>
      <c r="IZ1769" s="6"/>
    </row>
    <row r="1770" spans="1:260" s="5" customFormat="1" x14ac:dyDescent="0.35">
      <c r="A1770" s="32">
        <v>1766</v>
      </c>
      <c r="B1770" s="33">
        <f>ESTUDIANTES!B1770</f>
        <v>0</v>
      </c>
      <c r="C1770" s="33">
        <f>ESTUDIANTES!C1770</f>
        <v>0</v>
      </c>
      <c r="D1770" s="99">
        <f>ESTUDIANTES!D1770</f>
        <v>0</v>
      </c>
      <c r="E1770" s="99"/>
      <c r="F1770" s="99"/>
      <c r="G1770" s="99"/>
      <c r="H1770" s="34">
        <f>ESTUDIANTES!E1770</f>
        <v>0</v>
      </c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  <c r="GG1770" s="6"/>
      <c r="GH1770" s="6"/>
      <c r="GI1770" s="6"/>
      <c r="GJ1770" s="6"/>
      <c r="GK1770" s="6"/>
      <c r="GL1770" s="6"/>
      <c r="GM1770" s="6"/>
      <c r="GN1770" s="6"/>
      <c r="GO1770" s="6"/>
      <c r="GP1770" s="6"/>
      <c r="GQ1770" s="6"/>
      <c r="GR1770" s="6"/>
      <c r="GS1770" s="6"/>
      <c r="GT1770" s="6"/>
      <c r="GU1770" s="6"/>
      <c r="GV1770" s="6"/>
      <c r="GW1770" s="6"/>
      <c r="GX1770" s="6"/>
      <c r="GY1770" s="6"/>
      <c r="GZ1770" s="6"/>
      <c r="HA1770" s="6"/>
      <c r="HB1770" s="6"/>
      <c r="HC1770" s="6"/>
      <c r="HD1770" s="6"/>
      <c r="HE1770" s="6"/>
      <c r="HF1770" s="6"/>
      <c r="HG1770" s="6"/>
      <c r="HH1770" s="6"/>
      <c r="HI1770" s="6"/>
      <c r="HJ1770" s="6"/>
      <c r="HK1770" s="6"/>
      <c r="HL1770" s="6"/>
      <c r="HM1770" s="6"/>
      <c r="HN1770" s="6"/>
      <c r="HO1770" s="6"/>
      <c r="HP1770" s="6"/>
      <c r="HQ1770" s="6"/>
      <c r="HR1770" s="6"/>
      <c r="HS1770" s="6"/>
      <c r="HT1770" s="6"/>
      <c r="HU1770" s="6"/>
      <c r="HV1770" s="6"/>
      <c r="HW1770" s="6"/>
      <c r="HX1770" s="6"/>
      <c r="HY1770" s="6"/>
      <c r="HZ1770" s="6"/>
      <c r="IA1770" s="6"/>
      <c r="IB1770" s="6"/>
      <c r="IC1770" s="6"/>
      <c r="ID1770" s="6"/>
      <c r="IE1770" s="6"/>
      <c r="IF1770" s="6"/>
      <c r="IG1770" s="6"/>
      <c r="IH1770" s="6"/>
      <c r="II1770" s="6"/>
      <c r="IJ1770" s="6"/>
      <c r="IK1770" s="6"/>
      <c r="IL1770" s="6"/>
      <c r="IM1770" s="6"/>
      <c r="IN1770" s="6"/>
      <c r="IO1770" s="6"/>
      <c r="IP1770" s="6"/>
      <c r="IQ1770" s="6"/>
      <c r="IR1770" s="6"/>
      <c r="IS1770" s="6"/>
      <c r="IT1770" s="6"/>
      <c r="IU1770" s="6"/>
      <c r="IV1770" s="6"/>
      <c r="IW1770" s="6"/>
      <c r="IX1770" s="6"/>
      <c r="IY1770" s="6"/>
      <c r="IZ1770" s="6"/>
    </row>
    <row r="1771" spans="1:260" s="5" customFormat="1" x14ac:dyDescent="0.35">
      <c r="A1771" s="32">
        <v>1767</v>
      </c>
      <c r="B1771" s="33">
        <f>ESTUDIANTES!B1771</f>
        <v>0</v>
      </c>
      <c r="C1771" s="33">
        <f>ESTUDIANTES!C1771</f>
        <v>0</v>
      </c>
      <c r="D1771" s="99">
        <f>ESTUDIANTES!D1771</f>
        <v>0</v>
      </c>
      <c r="E1771" s="99"/>
      <c r="F1771" s="99"/>
      <c r="G1771" s="99"/>
      <c r="H1771" s="34">
        <f>ESTUDIANTES!E1771</f>
        <v>0</v>
      </c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  <c r="GG1771" s="6"/>
      <c r="GH1771" s="6"/>
      <c r="GI1771" s="6"/>
      <c r="GJ1771" s="6"/>
      <c r="GK1771" s="6"/>
      <c r="GL1771" s="6"/>
      <c r="GM1771" s="6"/>
      <c r="GN1771" s="6"/>
      <c r="GO1771" s="6"/>
      <c r="GP1771" s="6"/>
      <c r="GQ1771" s="6"/>
      <c r="GR1771" s="6"/>
      <c r="GS1771" s="6"/>
      <c r="GT1771" s="6"/>
      <c r="GU1771" s="6"/>
      <c r="GV1771" s="6"/>
      <c r="GW1771" s="6"/>
      <c r="GX1771" s="6"/>
      <c r="GY1771" s="6"/>
      <c r="GZ1771" s="6"/>
      <c r="HA1771" s="6"/>
      <c r="HB1771" s="6"/>
      <c r="HC1771" s="6"/>
      <c r="HD1771" s="6"/>
      <c r="HE1771" s="6"/>
      <c r="HF1771" s="6"/>
      <c r="HG1771" s="6"/>
      <c r="HH1771" s="6"/>
      <c r="HI1771" s="6"/>
      <c r="HJ1771" s="6"/>
      <c r="HK1771" s="6"/>
      <c r="HL1771" s="6"/>
      <c r="HM1771" s="6"/>
      <c r="HN1771" s="6"/>
      <c r="HO1771" s="6"/>
      <c r="HP1771" s="6"/>
      <c r="HQ1771" s="6"/>
      <c r="HR1771" s="6"/>
      <c r="HS1771" s="6"/>
      <c r="HT1771" s="6"/>
      <c r="HU1771" s="6"/>
      <c r="HV1771" s="6"/>
      <c r="HW1771" s="6"/>
      <c r="HX1771" s="6"/>
      <c r="HY1771" s="6"/>
      <c r="HZ1771" s="6"/>
      <c r="IA1771" s="6"/>
      <c r="IB1771" s="6"/>
      <c r="IC1771" s="6"/>
      <c r="ID1771" s="6"/>
      <c r="IE1771" s="6"/>
      <c r="IF1771" s="6"/>
      <c r="IG1771" s="6"/>
      <c r="IH1771" s="6"/>
      <c r="II1771" s="6"/>
      <c r="IJ1771" s="6"/>
      <c r="IK1771" s="6"/>
      <c r="IL1771" s="6"/>
      <c r="IM1771" s="6"/>
      <c r="IN1771" s="6"/>
      <c r="IO1771" s="6"/>
      <c r="IP1771" s="6"/>
      <c r="IQ1771" s="6"/>
      <c r="IR1771" s="6"/>
      <c r="IS1771" s="6"/>
      <c r="IT1771" s="6"/>
      <c r="IU1771" s="6"/>
      <c r="IV1771" s="6"/>
      <c r="IW1771" s="6"/>
      <c r="IX1771" s="6"/>
      <c r="IY1771" s="6"/>
      <c r="IZ1771" s="6"/>
    </row>
    <row r="1772" spans="1:260" s="5" customFormat="1" x14ac:dyDescent="0.35">
      <c r="A1772" s="32">
        <v>1768</v>
      </c>
      <c r="B1772" s="33">
        <f>ESTUDIANTES!B1772</f>
        <v>0</v>
      </c>
      <c r="C1772" s="33">
        <f>ESTUDIANTES!C1772</f>
        <v>0</v>
      </c>
      <c r="D1772" s="99">
        <f>ESTUDIANTES!D1772</f>
        <v>0</v>
      </c>
      <c r="E1772" s="99"/>
      <c r="F1772" s="99"/>
      <c r="G1772" s="99"/>
      <c r="H1772" s="34">
        <f>ESTUDIANTES!E1772</f>
        <v>0</v>
      </c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  <c r="GG1772" s="6"/>
      <c r="GH1772" s="6"/>
      <c r="GI1772" s="6"/>
      <c r="GJ1772" s="6"/>
      <c r="GK1772" s="6"/>
      <c r="GL1772" s="6"/>
      <c r="GM1772" s="6"/>
      <c r="GN1772" s="6"/>
      <c r="GO1772" s="6"/>
      <c r="GP1772" s="6"/>
      <c r="GQ1772" s="6"/>
      <c r="GR1772" s="6"/>
      <c r="GS1772" s="6"/>
      <c r="GT1772" s="6"/>
      <c r="GU1772" s="6"/>
      <c r="GV1772" s="6"/>
      <c r="GW1772" s="6"/>
      <c r="GX1772" s="6"/>
      <c r="GY1772" s="6"/>
      <c r="GZ1772" s="6"/>
      <c r="HA1772" s="6"/>
      <c r="HB1772" s="6"/>
      <c r="HC1772" s="6"/>
      <c r="HD1772" s="6"/>
      <c r="HE1772" s="6"/>
      <c r="HF1772" s="6"/>
      <c r="HG1772" s="6"/>
      <c r="HH1772" s="6"/>
      <c r="HI1772" s="6"/>
      <c r="HJ1772" s="6"/>
      <c r="HK1772" s="6"/>
      <c r="HL1772" s="6"/>
      <c r="HM1772" s="6"/>
      <c r="HN1772" s="6"/>
      <c r="HO1772" s="6"/>
      <c r="HP1772" s="6"/>
      <c r="HQ1772" s="6"/>
      <c r="HR1772" s="6"/>
      <c r="HS1772" s="6"/>
      <c r="HT1772" s="6"/>
      <c r="HU1772" s="6"/>
      <c r="HV1772" s="6"/>
      <c r="HW1772" s="6"/>
      <c r="HX1772" s="6"/>
      <c r="HY1772" s="6"/>
      <c r="HZ1772" s="6"/>
      <c r="IA1772" s="6"/>
      <c r="IB1772" s="6"/>
      <c r="IC1772" s="6"/>
      <c r="ID1772" s="6"/>
      <c r="IE1772" s="6"/>
      <c r="IF1772" s="6"/>
      <c r="IG1772" s="6"/>
      <c r="IH1772" s="6"/>
      <c r="II1772" s="6"/>
      <c r="IJ1772" s="6"/>
      <c r="IK1772" s="6"/>
      <c r="IL1772" s="6"/>
      <c r="IM1772" s="6"/>
      <c r="IN1772" s="6"/>
      <c r="IO1772" s="6"/>
      <c r="IP1772" s="6"/>
      <c r="IQ1772" s="6"/>
      <c r="IR1772" s="6"/>
      <c r="IS1772" s="6"/>
      <c r="IT1772" s="6"/>
      <c r="IU1772" s="6"/>
      <c r="IV1772" s="6"/>
      <c r="IW1772" s="6"/>
      <c r="IX1772" s="6"/>
      <c r="IY1772" s="6"/>
      <c r="IZ1772" s="6"/>
    </row>
    <row r="1773" spans="1:260" s="5" customFormat="1" x14ac:dyDescent="0.35">
      <c r="A1773" s="32">
        <v>1769</v>
      </c>
      <c r="B1773" s="33">
        <f>ESTUDIANTES!B1773</f>
        <v>0</v>
      </c>
      <c r="C1773" s="33">
        <f>ESTUDIANTES!C1773</f>
        <v>0</v>
      </c>
      <c r="D1773" s="99">
        <f>ESTUDIANTES!D1773</f>
        <v>0</v>
      </c>
      <c r="E1773" s="99"/>
      <c r="F1773" s="99"/>
      <c r="G1773" s="99"/>
      <c r="H1773" s="34">
        <f>ESTUDIANTES!E1773</f>
        <v>0</v>
      </c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  <c r="GG1773" s="6"/>
      <c r="GH1773" s="6"/>
      <c r="GI1773" s="6"/>
      <c r="GJ1773" s="6"/>
      <c r="GK1773" s="6"/>
      <c r="GL1773" s="6"/>
      <c r="GM1773" s="6"/>
      <c r="GN1773" s="6"/>
      <c r="GO1773" s="6"/>
      <c r="GP1773" s="6"/>
      <c r="GQ1773" s="6"/>
      <c r="GR1773" s="6"/>
      <c r="GS1773" s="6"/>
      <c r="GT1773" s="6"/>
      <c r="GU1773" s="6"/>
      <c r="GV1773" s="6"/>
      <c r="GW1773" s="6"/>
      <c r="GX1773" s="6"/>
      <c r="GY1773" s="6"/>
      <c r="GZ1773" s="6"/>
      <c r="HA1773" s="6"/>
      <c r="HB1773" s="6"/>
      <c r="HC1773" s="6"/>
      <c r="HD1773" s="6"/>
      <c r="HE1773" s="6"/>
      <c r="HF1773" s="6"/>
      <c r="HG1773" s="6"/>
      <c r="HH1773" s="6"/>
      <c r="HI1773" s="6"/>
      <c r="HJ1773" s="6"/>
      <c r="HK1773" s="6"/>
      <c r="HL1773" s="6"/>
      <c r="HM1773" s="6"/>
      <c r="HN1773" s="6"/>
      <c r="HO1773" s="6"/>
      <c r="HP1773" s="6"/>
      <c r="HQ1773" s="6"/>
      <c r="HR1773" s="6"/>
      <c r="HS1773" s="6"/>
      <c r="HT1773" s="6"/>
      <c r="HU1773" s="6"/>
      <c r="HV1773" s="6"/>
      <c r="HW1773" s="6"/>
      <c r="HX1773" s="6"/>
      <c r="HY1773" s="6"/>
      <c r="HZ1773" s="6"/>
      <c r="IA1773" s="6"/>
      <c r="IB1773" s="6"/>
      <c r="IC1773" s="6"/>
      <c r="ID1773" s="6"/>
      <c r="IE1773" s="6"/>
      <c r="IF1773" s="6"/>
      <c r="IG1773" s="6"/>
      <c r="IH1773" s="6"/>
      <c r="II1773" s="6"/>
      <c r="IJ1773" s="6"/>
      <c r="IK1773" s="6"/>
      <c r="IL1773" s="6"/>
      <c r="IM1773" s="6"/>
      <c r="IN1773" s="6"/>
      <c r="IO1773" s="6"/>
      <c r="IP1773" s="6"/>
      <c r="IQ1773" s="6"/>
      <c r="IR1773" s="6"/>
      <c r="IS1773" s="6"/>
      <c r="IT1773" s="6"/>
      <c r="IU1773" s="6"/>
      <c r="IV1773" s="6"/>
      <c r="IW1773" s="6"/>
      <c r="IX1773" s="6"/>
      <c r="IY1773" s="6"/>
      <c r="IZ1773" s="6"/>
    </row>
    <row r="1774" spans="1:260" s="5" customFormat="1" x14ac:dyDescent="0.35">
      <c r="A1774" s="32">
        <v>1770</v>
      </c>
      <c r="B1774" s="33">
        <f>ESTUDIANTES!B1774</f>
        <v>0</v>
      </c>
      <c r="C1774" s="33">
        <f>ESTUDIANTES!C1774</f>
        <v>0</v>
      </c>
      <c r="D1774" s="99">
        <f>ESTUDIANTES!D1774</f>
        <v>0</v>
      </c>
      <c r="E1774" s="99"/>
      <c r="F1774" s="99"/>
      <c r="G1774" s="99"/>
      <c r="H1774" s="34">
        <f>ESTUDIANTES!E1774</f>
        <v>0</v>
      </c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  <c r="FA1774" s="6"/>
      <c r="FB1774" s="6"/>
      <c r="FC1774" s="6"/>
      <c r="FD1774" s="6"/>
      <c r="FE1774" s="6"/>
      <c r="FF1774" s="6"/>
      <c r="FG1774" s="6"/>
      <c r="FH1774" s="6"/>
      <c r="FI1774" s="6"/>
      <c r="FJ1774" s="6"/>
      <c r="FK1774" s="6"/>
      <c r="FL1774" s="6"/>
      <c r="FM1774" s="6"/>
      <c r="FN1774" s="6"/>
      <c r="FO1774" s="6"/>
      <c r="FP1774" s="6"/>
      <c r="FQ1774" s="6"/>
      <c r="FR1774" s="6"/>
      <c r="FS1774" s="6"/>
      <c r="FT1774" s="6"/>
      <c r="FU1774" s="6"/>
      <c r="FV1774" s="6"/>
      <c r="FW1774" s="6"/>
      <c r="FX1774" s="6"/>
      <c r="FY1774" s="6"/>
      <c r="FZ1774" s="6"/>
      <c r="GA1774" s="6"/>
      <c r="GB1774" s="6"/>
      <c r="GC1774" s="6"/>
      <c r="GD1774" s="6"/>
      <c r="GE1774" s="6"/>
      <c r="GF1774" s="6"/>
      <c r="GG1774" s="6"/>
      <c r="GH1774" s="6"/>
      <c r="GI1774" s="6"/>
      <c r="GJ1774" s="6"/>
      <c r="GK1774" s="6"/>
      <c r="GL1774" s="6"/>
      <c r="GM1774" s="6"/>
      <c r="GN1774" s="6"/>
      <c r="GO1774" s="6"/>
      <c r="GP1774" s="6"/>
      <c r="GQ1774" s="6"/>
      <c r="GR1774" s="6"/>
      <c r="GS1774" s="6"/>
      <c r="GT1774" s="6"/>
      <c r="GU1774" s="6"/>
      <c r="GV1774" s="6"/>
      <c r="GW1774" s="6"/>
      <c r="GX1774" s="6"/>
      <c r="GY1774" s="6"/>
      <c r="GZ1774" s="6"/>
      <c r="HA1774" s="6"/>
      <c r="HB1774" s="6"/>
      <c r="HC1774" s="6"/>
      <c r="HD1774" s="6"/>
      <c r="HE1774" s="6"/>
      <c r="HF1774" s="6"/>
      <c r="HG1774" s="6"/>
      <c r="HH1774" s="6"/>
      <c r="HI1774" s="6"/>
      <c r="HJ1774" s="6"/>
      <c r="HK1774" s="6"/>
      <c r="HL1774" s="6"/>
      <c r="HM1774" s="6"/>
      <c r="HN1774" s="6"/>
      <c r="HO1774" s="6"/>
      <c r="HP1774" s="6"/>
      <c r="HQ1774" s="6"/>
      <c r="HR1774" s="6"/>
      <c r="HS1774" s="6"/>
      <c r="HT1774" s="6"/>
      <c r="HU1774" s="6"/>
      <c r="HV1774" s="6"/>
      <c r="HW1774" s="6"/>
      <c r="HX1774" s="6"/>
      <c r="HY1774" s="6"/>
      <c r="HZ1774" s="6"/>
      <c r="IA1774" s="6"/>
      <c r="IB1774" s="6"/>
      <c r="IC1774" s="6"/>
      <c r="ID1774" s="6"/>
      <c r="IE1774" s="6"/>
      <c r="IF1774" s="6"/>
      <c r="IG1774" s="6"/>
      <c r="IH1774" s="6"/>
      <c r="II1774" s="6"/>
      <c r="IJ1774" s="6"/>
      <c r="IK1774" s="6"/>
      <c r="IL1774" s="6"/>
      <c r="IM1774" s="6"/>
      <c r="IN1774" s="6"/>
      <c r="IO1774" s="6"/>
      <c r="IP1774" s="6"/>
      <c r="IQ1774" s="6"/>
      <c r="IR1774" s="6"/>
      <c r="IS1774" s="6"/>
      <c r="IT1774" s="6"/>
      <c r="IU1774" s="6"/>
      <c r="IV1774" s="6"/>
      <c r="IW1774" s="6"/>
      <c r="IX1774" s="6"/>
      <c r="IY1774" s="6"/>
      <c r="IZ1774" s="6"/>
    </row>
    <row r="1775" spans="1:260" s="5" customFormat="1" x14ac:dyDescent="0.35">
      <c r="A1775" s="32">
        <v>1771</v>
      </c>
      <c r="B1775" s="33">
        <f>ESTUDIANTES!B1775</f>
        <v>0</v>
      </c>
      <c r="C1775" s="33">
        <f>ESTUDIANTES!C1775</f>
        <v>0</v>
      </c>
      <c r="D1775" s="99">
        <f>ESTUDIANTES!D1775</f>
        <v>0</v>
      </c>
      <c r="E1775" s="99"/>
      <c r="F1775" s="99"/>
      <c r="G1775" s="99"/>
      <c r="H1775" s="34">
        <f>ESTUDIANTES!E1775</f>
        <v>0</v>
      </c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  <c r="FA1775" s="6"/>
      <c r="FB1775" s="6"/>
      <c r="FC1775" s="6"/>
      <c r="FD1775" s="6"/>
      <c r="FE1775" s="6"/>
      <c r="FF1775" s="6"/>
      <c r="FG1775" s="6"/>
      <c r="FH1775" s="6"/>
      <c r="FI1775" s="6"/>
      <c r="FJ1775" s="6"/>
      <c r="FK1775" s="6"/>
      <c r="FL1775" s="6"/>
      <c r="FM1775" s="6"/>
      <c r="FN1775" s="6"/>
      <c r="FO1775" s="6"/>
      <c r="FP1775" s="6"/>
      <c r="FQ1775" s="6"/>
      <c r="FR1775" s="6"/>
      <c r="FS1775" s="6"/>
      <c r="FT1775" s="6"/>
      <c r="FU1775" s="6"/>
      <c r="FV1775" s="6"/>
      <c r="FW1775" s="6"/>
      <c r="FX1775" s="6"/>
      <c r="FY1775" s="6"/>
      <c r="FZ1775" s="6"/>
      <c r="GA1775" s="6"/>
      <c r="GB1775" s="6"/>
      <c r="GC1775" s="6"/>
      <c r="GD1775" s="6"/>
      <c r="GE1775" s="6"/>
      <c r="GF1775" s="6"/>
      <c r="GG1775" s="6"/>
      <c r="GH1775" s="6"/>
      <c r="GI1775" s="6"/>
      <c r="GJ1775" s="6"/>
      <c r="GK1775" s="6"/>
      <c r="GL1775" s="6"/>
      <c r="GM1775" s="6"/>
      <c r="GN1775" s="6"/>
      <c r="GO1775" s="6"/>
      <c r="GP1775" s="6"/>
      <c r="GQ1775" s="6"/>
      <c r="GR1775" s="6"/>
      <c r="GS1775" s="6"/>
      <c r="GT1775" s="6"/>
      <c r="GU1775" s="6"/>
      <c r="GV1775" s="6"/>
      <c r="GW1775" s="6"/>
      <c r="GX1775" s="6"/>
      <c r="GY1775" s="6"/>
      <c r="GZ1775" s="6"/>
      <c r="HA1775" s="6"/>
      <c r="HB1775" s="6"/>
      <c r="HC1775" s="6"/>
      <c r="HD1775" s="6"/>
      <c r="HE1775" s="6"/>
      <c r="HF1775" s="6"/>
      <c r="HG1775" s="6"/>
      <c r="HH1775" s="6"/>
      <c r="HI1775" s="6"/>
      <c r="HJ1775" s="6"/>
      <c r="HK1775" s="6"/>
      <c r="HL1775" s="6"/>
      <c r="HM1775" s="6"/>
      <c r="HN1775" s="6"/>
      <c r="HO1775" s="6"/>
      <c r="HP1775" s="6"/>
      <c r="HQ1775" s="6"/>
      <c r="HR1775" s="6"/>
      <c r="HS1775" s="6"/>
      <c r="HT1775" s="6"/>
      <c r="HU1775" s="6"/>
      <c r="HV1775" s="6"/>
      <c r="HW1775" s="6"/>
      <c r="HX1775" s="6"/>
      <c r="HY1775" s="6"/>
      <c r="HZ1775" s="6"/>
      <c r="IA1775" s="6"/>
      <c r="IB1775" s="6"/>
      <c r="IC1775" s="6"/>
      <c r="ID1775" s="6"/>
      <c r="IE1775" s="6"/>
      <c r="IF1775" s="6"/>
      <c r="IG1775" s="6"/>
      <c r="IH1775" s="6"/>
      <c r="II1775" s="6"/>
      <c r="IJ1775" s="6"/>
      <c r="IK1775" s="6"/>
      <c r="IL1775" s="6"/>
      <c r="IM1775" s="6"/>
      <c r="IN1775" s="6"/>
      <c r="IO1775" s="6"/>
      <c r="IP1775" s="6"/>
      <c r="IQ1775" s="6"/>
      <c r="IR1775" s="6"/>
      <c r="IS1775" s="6"/>
      <c r="IT1775" s="6"/>
      <c r="IU1775" s="6"/>
      <c r="IV1775" s="6"/>
      <c r="IW1775" s="6"/>
      <c r="IX1775" s="6"/>
      <c r="IY1775" s="6"/>
      <c r="IZ1775" s="6"/>
    </row>
    <row r="1776" spans="1:260" s="5" customFormat="1" x14ac:dyDescent="0.35">
      <c r="A1776" s="32">
        <v>1772</v>
      </c>
      <c r="B1776" s="33">
        <f>ESTUDIANTES!B1776</f>
        <v>0</v>
      </c>
      <c r="C1776" s="33">
        <f>ESTUDIANTES!C1776</f>
        <v>0</v>
      </c>
      <c r="D1776" s="99">
        <f>ESTUDIANTES!D1776</f>
        <v>0</v>
      </c>
      <c r="E1776" s="99"/>
      <c r="F1776" s="99"/>
      <c r="G1776" s="99"/>
      <c r="H1776" s="34">
        <f>ESTUDIANTES!E1776</f>
        <v>0</v>
      </c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  <c r="FA1776" s="6"/>
      <c r="FB1776" s="6"/>
      <c r="FC1776" s="6"/>
      <c r="FD1776" s="6"/>
      <c r="FE1776" s="6"/>
      <c r="FF1776" s="6"/>
      <c r="FG1776" s="6"/>
      <c r="FH1776" s="6"/>
      <c r="FI1776" s="6"/>
      <c r="FJ1776" s="6"/>
      <c r="FK1776" s="6"/>
      <c r="FL1776" s="6"/>
      <c r="FM1776" s="6"/>
      <c r="FN1776" s="6"/>
      <c r="FO1776" s="6"/>
      <c r="FP1776" s="6"/>
      <c r="FQ1776" s="6"/>
      <c r="FR1776" s="6"/>
      <c r="FS1776" s="6"/>
      <c r="FT1776" s="6"/>
      <c r="FU1776" s="6"/>
      <c r="FV1776" s="6"/>
      <c r="FW1776" s="6"/>
      <c r="FX1776" s="6"/>
      <c r="FY1776" s="6"/>
      <c r="FZ1776" s="6"/>
      <c r="GA1776" s="6"/>
      <c r="GB1776" s="6"/>
      <c r="GC1776" s="6"/>
      <c r="GD1776" s="6"/>
      <c r="GE1776" s="6"/>
      <c r="GF1776" s="6"/>
      <c r="GG1776" s="6"/>
      <c r="GH1776" s="6"/>
      <c r="GI1776" s="6"/>
      <c r="GJ1776" s="6"/>
      <c r="GK1776" s="6"/>
      <c r="GL1776" s="6"/>
      <c r="GM1776" s="6"/>
      <c r="GN1776" s="6"/>
      <c r="GO1776" s="6"/>
      <c r="GP1776" s="6"/>
      <c r="GQ1776" s="6"/>
      <c r="GR1776" s="6"/>
      <c r="GS1776" s="6"/>
      <c r="GT1776" s="6"/>
      <c r="GU1776" s="6"/>
      <c r="GV1776" s="6"/>
      <c r="GW1776" s="6"/>
      <c r="GX1776" s="6"/>
      <c r="GY1776" s="6"/>
      <c r="GZ1776" s="6"/>
      <c r="HA1776" s="6"/>
      <c r="HB1776" s="6"/>
      <c r="HC1776" s="6"/>
      <c r="HD1776" s="6"/>
      <c r="HE1776" s="6"/>
      <c r="HF1776" s="6"/>
      <c r="HG1776" s="6"/>
      <c r="HH1776" s="6"/>
      <c r="HI1776" s="6"/>
      <c r="HJ1776" s="6"/>
      <c r="HK1776" s="6"/>
      <c r="HL1776" s="6"/>
      <c r="HM1776" s="6"/>
      <c r="HN1776" s="6"/>
      <c r="HO1776" s="6"/>
      <c r="HP1776" s="6"/>
      <c r="HQ1776" s="6"/>
      <c r="HR1776" s="6"/>
      <c r="HS1776" s="6"/>
      <c r="HT1776" s="6"/>
      <c r="HU1776" s="6"/>
      <c r="HV1776" s="6"/>
      <c r="HW1776" s="6"/>
      <c r="HX1776" s="6"/>
      <c r="HY1776" s="6"/>
      <c r="HZ1776" s="6"/>
      <c r="IA1776" s="6"/>
      <c r="IB1776" s="6"/>
      <c r="IC1776" s="6"/>
      <c r="ID1776" s="6"/>
      <c r="IE1776" s="6"/>
      <c r="IF1776" s="6"/>
      <c r="IG1776" s="6"/>
      <c r="IH1776" s="6"/>
      <c r="II1776" s="6"/>
      <c r="IJ1776" s="6"/>
      <c r="IK1776" s="6"/>
      <c r="IL1776" s="6"/>
      <c r="IM1776" s="6"/>
      <c r="IN1776" s="6"/>
      <c r="IO1776" s="6"/>
      <c r="IP1776" s="6"/>
      <c r="IQ1776" s="6"/>
      <c r="IR1776" s="6"/>
      <c r="IS1776" s="6"/>
      <c r="IT1776" s="6"/>
      <c r="IU1776" s="6"/>
      <c r="IV1776" s="6"/>
      <c r="IW1776" s="6"/>
      <c r="IX1776" s="6"/>
      <c r="IY1776" s="6"/>
      <c r="IZ1776" s="6"/>
    </row>
    <row r="1777" spans="1:260" s="5" customFormat="1" x14ac:dyDescent="0.35">
      <c r="A1777" s="32">
        <v>1773</v>
      </c>
      <c r="B1777" s="33">
        <f>ESTUDIANTES!B1777</f>
        <v>0</v>
      </c>
      <c r="C1777" s="33">
        <f>ESTUDIANTES!C1777</f>
        <v>0</v>
      </c>
      <c r="D1777" s="99">
        <f>ESTUDIANTES!D1777</f>
        <v>0</v>
      </c>
      <c r="E1777" s="99"/>
      <c r="F1777" s="99"/>
      <c r="G1777" s="99"/>
      <c r="H1777" s="34">
        <f>ESTUDIANTES!E1777</f>
        <v>0</v>
      </c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  <c r="GG1777" s="6"/>
      <c r="GH1777" s="6"/>
      <c r="GI1777" s="6"/>
      <c r="GJ1777" s="6"/>
      <c r="GK1777" s="6"/>
      <c r="GL1777" s="6"/>
      <c r="GM1777" s="6"/>
      <c r="GN1777" s="6"/>
      <c r="GO1777" s="6"/>
      <c r="GP1777" s="6"/>
      <c r="GQ1777" s="6"/>
      <c r="GR1777" s="6"/>
      <c r="GS1777" s="6"/>
      <c r="GT1777" s="6"/>
      <c r="GU1777" s="6"/>
      <c r="GV1777" s="6"/>
      <c r="GW1777" s="6"/>
      <c r="GX1777" s="6"/>
      <c r="GY1777" s="6"/>
      <c r="GZ1777" s="6"/>
      <c r="HA1777" s="6"/>
      <c r="HB1777" s="6"/>
      <c r="HC1777" s="6"/>
      <c r="HD1777" s="6"/>
      <c r="HE1777" s="6"/>
      <c r="HF1777" s="6"/>
      <c r="HG1777" s="6"/>
      <c r="HH1777" s="6"/>
      <c r="HI1777" s="6"/>
      <c r="HJ1777" s="6"/>
      <c r="HK1777" s="6"/>
      <c r="HL1777" s="6"/>
      <c r="HM1777" s="6"/>
      <c r="HN1777" s="6"/>
      <c r="HO1777" s="6"/>
      <c r="HP1777" s="6"/>
      <c r="HQ1777" s="6"/>
      <c r="HR1777" s="6"/>
      <c r="HS1777" s="6"/>
      <c r="HT1777" s="6"/>
      <c r="HU1777" s="6"/>
      <c r="HV1777" s="6"/>
      <c r="HW1777" s="6"/>
      <c r="HX1777" s="6"/>
      <c r="HY1777" s="6"/>
      <c r="HZ1777" s="6"/>
      <c r="IA1777" s="6"/>
      <c r="IB1777" s="6"/>
      <c r="IC1777" s="6"/>
      <c r="ID1777" s="6"/>
      <c r="IE1777" s="6"/>
      <c r="IF1777" s="6"/>
      <c r="IG1777" s="6"/>
      <c r="IH1777" s="6"/>
      <c r="II1777" s="6"/>
      <c r="IJ1777" s="6"/>
      <c r="IK1777" s="6"/>
      <c r="IL1777" s="6"/>
      <c r="IM1777" s="6"/>
      <c r="IN1777" s="6"/>
      <c r="IO1777" s="6"/>
      <c r="IP1777" s="6"/>
      <c r="IQ1777" s="6"/>
      <c r="IR1777" s="6"/>
      <c r="IS1777" s="6"/>
      <c r="IT1777" s="6"/>
      <c r="IU1777" s="6"/>
      <c r="IV1777" s="6"/>
      <c r="IW1777" s="6"/>
      <c r="IX1777" s="6"/>
      <c r="IY1777" s="6"/>
      <c r="IZ1777" s="6"/>
    </row>
    <row r="1778" spans="1:260" s="5" customFormat="1" x14ac:dyDescent="0.35">
      <c r="A1778" s="32">
        <v>1774</v>
      </c>
      <c r="B1778" s="33">
        <f>ESTUDIANTES!B1778</f>
        <v>0</v>
      </c>
      <c r="C1778" s="33">
        <f>ESTUDIANTES!C1778</f>
        <v>0</v>
      </c>
      <c r="D1778" s="99">
        <f>ESTUDIANTES!D1778</f>
        <v>0</v>
      </c>
      <c r="E1778" s="99"/>
      <c r="F1778" s="99"/>
      <c r="G1778" s="99"/>
      <c r="H1778" s="34">
        <f>ESTUDIANTES!E1778</f>
        <v>0</v>
      </c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  <c r="FA1778" s="6"/>
      <c r="FB1778" s="6"/>
      <c r="FC1778" s="6"/>
      <c r="FD1778" s="6"/>
      <c r="FE1778" s="6"/>
      <c r="FF1778" s="6"/>
      <c r="FG1778" s="6"/>
      <c r="FH1778" s="6"/>
      <c r="FI1778" s="6"/>
      <c r="FJ1778" s="6"/>
      <c r="FK1778" s="6"/>
      <c r="FL1778" s="6"/>
      <c r="FM1778" s="6"/>
      <c r="FN1778" s="6"/>
      <c r="FO1778" s="6"/>
      <c r="FP1778" s="6"/>
      <c r="FQ1778" s="6"/>
      <c r="FR1778" s="6"/>
      <c r="FS1778" s="6"/>
      <c r="FT1778" s="6"/>
      <c r="FU1778" s="6"/>
      <c r="FV1778" s="6"/>
      <c r="FW1778" s="6"/>
      <c r="FX1778" s="6"/>
      <c r="FY1778" s="6"/>
      <c r="FZ1778" s="6"/>
      <c r="GA1778" s="6"/>
      <c r="GB1778" s="6"/>
      <c r="GC1778" s="6"/>
      <c r="GD1778" s="6"/>
      <c r="GE1778" s="6"/>
      <c r="GF1778" s="6"/>
      <c r="GG1778" s="6"/>
      <c r="GH1778" s="6"/>
      <c r="GI1778" s="6"/>
      <c r="GJ1778" s="6"/>
      <c r="GK1778" s="6"/>
      <c r="GL1778" s="6"/>
      <c r="GM1778" s="6"/>
      <c r="GN1778" s="6"/>
      <c r="GO1778" s="6"/>
      <c r="GP1778" s="6"/>
      <c r="GQ1778" s="6"/>
      <c r="GR1778" s="6"/>
      <c r="GS1778" s="6"/>
      <c r="GT1778" s="6"/>
      <c r="GU1778" s="6"/>
      <c r="GV1778" s="6"/>
      <c r="GW1778" s="6"/>
      <c r="GX1778" s="6"/>
      <c r="GY1778" s="6"/>
      <c r="GZ1778" s="6"/>
      <c r="HA1778" s="6"/>
      <c r="HB1778" s="6"/>
      <c r="HC1778" s="6"/>
      <c r="HD1778" s="6"/>
      <c r="HE1778" s="6"/>
      <c r="HF1778" s="6"/>
      <c r="HG1778" s="6"/>
      <c r="HH1778" s="6"/>
      <c r="HI1778" s="6"/>
      <c r="HJ1778" s="6"/>
      <c r="HK1778" s="6"/>
      <c r="HL1778" s="6"/>
      <c r="HM1778" s="6"/>
      <c r="HN1778" s="6"/>
      <c r="HO1778" s="6"/>
      <c r="HP1778" s="6"/>
      <c r="HQ1778" s="6"/>
      <c r="HR1778" s="6"/>
      <c r="HS1778" s="6"/>
      <c r="HT1778" s="6"/>
      <c r="HU1778" s="6"/>
      <c r="HV1778" s="6"/>
      <c r="HW1778" s="6"/>
      <c r="HX1778" s="6"/>
      <c r="HY1778" s="6"/>
      <c r="HZ1778" s="6"/>
      <c r="IA1778" s="6"/>
      <c r="IB1778" s="6"/>
      <c r="IC1778" s="6"/>
      <c r="ID1778" s="6"/>
      <c r="IE1778" s="6"/>
      <c r="IF1778" s="6"/>
      <c r="IG1778" s="6"/>
      <c r="IH1778" s="6"/>
      <c r="II1778" s="6"/>
      <c r="IJ1778" s="6"/>
      <c r="IK1778" s="6"/>
      <c r="IL1778" s="6"/>
      <c r="IM1778" s="6"/>
      <c r="IN1778" s="6"/>
      <c r="IO1778" s="6"/>
      <c r="IP1778" s="6"/>
      <c r="IQ1778" s="6"/>
      <c r="IR1778" s="6"/>
      <c r="IS1778" s="6"/>
      <c r="IT1778" s="6"/>
      <c r="IU1778" s="6"/>
      <c r="IV1778" s="6"/>
      <c r="IW1778" s="6"/>
      <c r="IX1778" s="6"/>
      <c r="IY1778" s="6"/>
      <c r="IZ1778" s="6"/>
    </row>
    <row r="1779" spans="1:260" s="5" customFormat="1" x14ac:dyDescent="0.35">
      <c r="A1779" s="32">
        <v>1775</v>
      </c>
      <c r="B1779" s="33">
        <f>ESTUDIANTES!B1779</f>
        <v>0</v>
      </c>
      <c r="C1779" s="33">
        <f>ESTUDIANTES!C1779</f>
        <v>0</v>
      </c>
      <c r="D1779" s="99">
        <f>ESTUDIANTES!D1779</f>
        <v>0</v>
      </c>
      <c r="E1779" s="99"/>
      <c r="F1779" s="99"/>
      <c r="G1779" s="99"/>
      <c r="H1779" s="34">
        <f>ESTUDIANTES!E1779</f>
        <v>0</v>
      </c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  <c r="FA1779" s="6"/>
      <c r="FB1779" s="6"/>
      <c r="FC1779" s="6"/>
      <c r="FD1779" s="6"/>
      <c r="FE1779" s="6"/>
      <c r="FF1779" s="6"/>
      <c r="FG1779" s="6"/>
      <c r="FH1779" s="6"/>
      <c r="FI1779" s="6"/>
      <c r="FJ1779" s="6"/>
      <c r="FK1779" s="6"/>
      <c r="FL1779" s="6"/>
      <c r="FM1779" s="6"/>
      <c r="FN1779" s="6"/>
      <c r="FO1779" s="6"/>
      <c r="FP1779" s="6"/>
      <c r="FQ1779" s="6"/>
      <c r="FR1779" s="6"/>
      <c r="FS1779" s="6"/>
      <c r="FT1779" s="6"/>
      <c r="FU1779" s="6"/>
      <c r="FV1779" s="6"/>
      <c r="FW1779" s="6"/>
      <c r="FX1779" s="6"/>
      <c r="FY1779" s="6"/>
      <c r="FZ1779" s="6"/>
      <c r="GA1779" s="6"/>
      <c r="GB1779" s="6"/>
      <c r="GC1779" s="6"/>
      <c r="GD1779" s="6"/>
      <c r="GE1779" s="6"/>
      <c r="GF1779" s="6"/>
      <c r="GG1779" s="6"/>
      <c r="GH1779" s="6"/>
      <c r="GI1779" s="6"/>
      <c r="GJ1779" s="6"/>
      <c r="GK1779" s="6"/>
      <c r="GL1779" s="6"/>
      <c r="GM1779" s="6"/>
      <c r="GN1779" s="6"/>
      <c r="GO1779" s="6"/>
      <c r="GP1779" s="6"/>
      <c r="GQ1779" s="6"/>
      <c r="GR1779" s="6"/>
      <c r="GS1779" s="6"/>
      <c r="GT1779" s="6"/>
      <c r="GU1779" s="6"/>
      <c r="GV1779" s="6"/>
      <c r="GW1779" s="6"/>
      <c r="GX1779" s="6"/>
      <c r="GY1779" s="6"/>
      <c r="GZ1779" s="6"/>
      <c r="HA1779" s="6"/>
      <c r="HB1779" s="6"/>
      <c r="HC1779" s="6"/>
      <c r="HD1779" s="6"/>
      <c r="HE1779" s="6"/>
      <c r="HF1779" s="6"/>
      <c r="HG1779" s="6"/>
      <c r="HH1779" s="6"/>
      <c r="HI1779" s="6"/>
      <c r="HJ1779" s="6"/>
      <c r="HK1779" s="6"/>
      <c r="HL1779" s="6"/>
      <c r="HM1779" s="6"/>
      <c r="HN1779" s="6"/>
      <c r="HO1779" s="6"/>
      <c r="HP1779" s="6"/>
      <c r="HQ1779" s="6"/>
      <c r="HR1779" s="6"/>
      <c r="HS1779" s="6"/>
      <c r="HT1779" s="6"/>
      <c r="HU1779" s="6"/>
      <c r="HV1779" s="6"/>
      <c r="HW1779" s="6"/>
      <c r="HX1779" s="6"/>
      <c r="HY1779" s="6"/>
      <c r="HZ1779" s="6"/>
      <c r="IA1779" s="6"/>
      <c r="IB1779" s="6"/>
      <c r="IC1779" s="6"/>
      <c r="ID1779" s="6"/>
      <c r="IE1779" s="6"/>
      <c r="IF1779" s="6"/>
      <c r="IG1779" s="6"/>
      <c r="IH1779" s="6"/>
      <c r="II1779" s="6"/>
      <c r="IJ1779" s="6"/>
      <c r="IK1779" s="6"/>
      <c r="IL1779" s="6"/>
      <c r="IM1779" s="6"/>
      <c r="IN1779" s="6"/>
      <c r="IO1779" s="6"/>
      <c r="IP1779" s="6"/>
      <c r="IQ1779" s="6"/>
      <c r="IR1779" s="6"/>
      <c r="IS1779" s="6"/>
      <c r="IT1779" s="6"/>
      <c r="IU1779" s="6"/>
      <c r="IV1779" s="6"/>
      <c r="IW1779" s="6"/>
      <c r="IX1779" s="6"/>
      <c r="IY1779" s="6"/>
      <c r="IZ1779" s="6"/>
    </row>
    <row r="1780" spans="1:260" s="5" customFormat="1" x14ac:dyDescent="0.35">
      <c r="A1780" s="32">
        <v>1776</v>
      </c>
      <c r="B1780" s="33">
        <f>ESTUDIANTES!B1780</f>
        <v>0</v>
      </c>
      <c r="C1780" s="33">
        <f>ESTUDIANTES!C1780</f>
        <v>0</v>
      </c>
      <c r="D1780" s="99">
        <f>ESTUDIANTES!D1780</f>
        <v>0</v>
      </c>
      <c r="E1780" s="99"/>
      <c r="F1780" s="99"/>
      <c r="G1780" s="99"/>
      <c r="H1780" s="34">
        <f>ESTUDIANTES!E1780</f>
        <v>0</v>
      </c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  <c r="FA1780" s="6"/>
      <c r="FB1780" s="6"/>
      <c r="FC1780" s="6"/>
      <c r="FD1780" s="6"/>
      <c r="FE1780" s="6"/>
      <c r="FF1780" s="6"/>
      <c r="FG1780" s="6"/>
      <c r="FH1780" s="6"/>
      <c r="FI1780" s="6"/>
      <c r="FJ1780" s="6"/>
      <c r="FK1780" s="6"/>
      <c r="FL1780" s="6"/>
      <c r="FM1780" s="6"/>
      <c r="FN1780" s="6"/>
      <c r="FO1780" s="6"/>
      <c r="FP1780" s="6"/>
      <c r="FQ1780" s="6"/>
      <c r="FR1780" s="6"/>
      <c r="FS1780" s="6"/>
      <c r="FT1780" s="6"/>
      <c r="FU1780" s="6"/>
      <c r="FV1780" s="6"/>
      <c r="FW1780" s="6"/>
      <c r="FX1780" s="6"/>
      <c r="FY1780" s="6"/>
      <c r="FZ1780" s="6"/>
      <c r="GA1780" s="6"/>
      <c r="GB1780" s="6"/>
      <c r="GC1780" s="6"/>
      <c r="GD1780" s="6"/>
      <c r="GE1780" s="6"/>
      <c r="GF1780" s="6"/>
      <c r="GG1780" s="6"/>
      <c r="GH1780" s="6"/>
      <c r="GI1780" s="6"/>
      <c r="GJ1780" s="6"/>
      <c r="GK1780" s="6"/>
      <c r="GL1780" s="6"/>
      <c r="GM1780" s="6"/>
      <c r="GN1780" s="6"/>
      <c r="GO1780" s="6"/>
      <c r="GP1780" s="6"/>
      <c r="GQ1780" s="6"/>
      <c r="GR1780" s="6"/>
      <c r="GS1780" s="6"/>
      <c r="GT1780" s="6"/>
      <c r="GU1780" s="6"/>
      <c r="GV1780" s="6"/>
      <c r="GW1780" s="6"/>
      <c r="GX1780" s="6"/>
      <c r="GY1780" s="6"/>
      <c r="GZ1780" s="6"/>
      <c r="HA1780" s="6"/>
      <c r="HB1780" s="6"/>
      <c r="HC1780" s="6"/>
      <c r="HD1780" s="6"/>
      <c r="HE1780" s="6"/>
      <c r="HF1780" s="6"/>
      <c r="HG1780" s="6"/>
      <c r="HH1780" s="6"/>
      <c r="HI1780" s="6"/>
      <c r="HJ1780" s="6"/>
      <c r="HK1780" s="6"/>
      <c r="HL1780" s="6"/>
      <c r="HM1780" s="6"/>
      <c r="HN1780" s="6"/>
      <c r="HO1780" s="6"/>
      <c r="HP1780" s="6"/>
      <c r="HQ1780" s="6"/>
      <c r="HR1780" s="6"/>
      <c r="HS1780" s="6"/>
      <c r="HT1780" s="6"/>
      <c r="HU1780" s="6"/>
      <c r="HV1780" s="6"/>
      <c r="HW1780" s="6"/>
      <c r="HX1780" s="6"/>
      <c r="HY1780" s="6"/>
      <c r="HZ1780" s="6"/>
      <c r="IA1780" s="6"/>
      <c r="IB1780" s="6"/>
      <c r="IC1780" s="6"/>
      <c r="ID1780" s="6"/>
      <c r="IE1780" s="6"/>
      <c r="IF1780" s="6"/>
      <c r="IG1780" s="6"/>
      <c r="IH1780" s="6"/>
      <c r="II1780" s="6"/>
      <c r="IJ1780" s="6"/>
      <c r="IK1780" s="6"/>
      <c r="IL1780" s="6"/>
      <c r="IM1780" s="6"/>
      <c r="IN1780" s="6"/>
      <c r="IO1780" s="6"/>
      <c r="IP1780" s="6"/>
      <c r="IQ1780" s="6"/>
      <c r="IR1780" s="6"/>
      <c r="IS1780" s="6"/>
      <c r="IT1780" s="6"/>
      <c r="IU1780" s="6"/>
      <c r="IV1780" s="6"/>
      <c r="IW1780" s="6"/>
      <c r="IX1780" s="6"/>
      <c r="IY1780" s="6"/>
      <c r="IZ1780" s="6"/>
    </row>
    <row r="1781" spans="1:260" s="5" customFormat="1" x14ac:dyDescent="0.35">
      <c r="A1781" s="32">
        <v>1777</v>
      </c>
      <c r="B1781" s="33">
        <f>ESTUDIANTES!B1781</f>
        <v>0</v>
      </c>
      <c r="C1781" s="33">
        <f>ESTUDIANTES!C1781</f>
        <v>0</v>
      </c>
      <c r="D1781" s="99">
        <f>ESTUDIANTES!D1781</f>
        <v>0</v>
      </c>
      <c r="E1781" s="99"/>
      <c r="F1781" s="99"/>
      <c r="G1781" s="99"/>
      <c r="H1781" s="34">
        <f>ESTUDIANTES!E1781</f>
        <v>0</v>
      </c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  <c r="FA1781" s="6"/>
      <c r="FB1781" s="6"/>
      <c r="FC1781" s="6"/>
      <c r="FD1781" s="6"/>
      <c r="FE1781" s="6"/>
      <c r="FF1781" s="6"/>
      <c r="FG1781" s="6"/>
      <c r="FH1781" s="6"/>
      <c r="FI1781" s="6"/>
      <c r="FJ1781" s="6"/>
      <c r="FK1781" s="6"/>
      <c r="FL1781" s="6"/>
      <c r="FM1781" s="6"/>
      <c r="FN1781" s="6"/>
      <c r="FO1781" s="6"/>
      <c r="FP1781" s="6"/>
      <c r="FQ1781" s="6"/>
      <c r="FR1781" s="6"/>
      <c r="FS1781" s="6"/>
      <c r="FT1781" s="6"/>
      <c r="FU1781" s="6"/>
      <c r="FV1781" s="6"/>
      <c r="FW1781" s="6"/>
      <c r="FX1781" s="6"/>
      <c r="FY1781" s="6"/>
      <c r="FZ1781" s="6"/>
      <c r="GA1781" s="6"/>
      <c r="GB1781" s="6"/>
      <c r="GC1781" s="6"/>
      <c r="GD1781" s="6"/>
      <c r="GE1781" s="6"/>
      <c r="GF1781" s="6"/>
      <c r="GG1781" s="6"/>
      <c r="GH1781" s="6"/>
      <c r="GI1781" s="6"/>
      <c r="GJ1781" s="6"/>
      <c r="GK1781" s="6"/>
      <c r="GL1781" s="6"/>
      <c r="GM1781" s="6"/>
      <c r="GN1781" s="6"/>
      <c r="GO1781" s="6"/>
      <c r="GP1781" s="6"/>
      <c r="GQ1781" s="6"/>
      <c r="GR1781" s="6"/>
      <c r="GS1781" s="6"/>
      <c r="GT1781" s="6"/>
      <c r="GU1781" s="6"/>
      <c r="GV1781" s="6"/>
      <c r="GW1781" s="6"/>
      <c r="GX1781" s="6"/>
      <c r="GY1781" s="6"/>
      <c r="GZ1781" s="6"/>
      <c r="HA1781" s="6"/>
      <c r="HB1781" s="6"/>
      <c r="HC1781" s="6"/>
      <c r="HD1781" s="6"/>
      <c r="HE1781" s="6"/>
      <c r="HF1781" s="6"/>
      <c r="HG1781" s="6"/>
      <c r="HH1781" s="6"/>
      <c r="HI1781" s="6"/>
      <c r="HJ1781" s="6"/>
      <c r="HK1781" s="6"/>
      <c r="HL1781" s="6"/>
      <c r="HM1781" s="6"/>
      <c r="HN1781" s="6"/>
      <c r="HO1781" s="6"/>
      <c r="HP1781" s="6"/>
      <c r="HQ1781" s="6"/>
      <c r="HR1781" s="6"/>
      <c r="HS1781" s="6"/>
      <c r="HT1781" s="6"/>
      <c r="HU1781" s="6"/>
      <c r="HV1781" s="6"/>
      <c r="HW1781" s="6"/>
      <c r="HX1781" s="6"/>
      <c r="HY1781" s="6"/>
      <c r="HZ1781" s="6"/>
      <c r="IA1781" s="6"/>
      <c r="IB1781" s="6"/>
      <c r="IC1781" s="6"/>
      <c r="ID1781" s="6"/>
      <c r="IE1781" s="6"/>
      <c r="IF1781" s="6"/>
      <c r="IG1781" s="6"/>
      <c r="IH1781" s="6"/>
      <c r="II1781" s="6"/>
      <c r="IJ1781" s="6"/>
      <c r="IK1781" s="6"/>
      <c r="IL1781" s="6"/>
      <c r="IM1781" s="6"/>
      <c r="IN1781" s="6"/>
      <c r="IO1781" s="6"/>
      <c r="IP1781" s="6"/>
      <c r="IQ1781" s="6"/>
      <c r="IR1781" s="6"/>
      <c r="IS1781" s="6"/>
      <c r="IT1781" s="6"/>
      <c r="IU1781" s="6"/>
      <c r="IV1781" s="6"/>
      <c r="IW1781" s="6"/>
      <c r="IX1781" s="6"/>
      <c r="IY1781" s="6"/>
      <c r="IZ1781" s="6"/>
    </row>
    <row r="1782" spans="1:260" s="5" customFormat="1" x14ac:dyDescent="0.35">
      <c r="A1782" s="32">
        <v>1778</v>
      </c>
      <c r="B1782" s="33">
        <f>ESTUDIANTES!B1782</f>
        <v>0</v>
      </c>
      <c r="C1782" s="33">
        <f>ESTUDIANTES!C1782</f>
        <v>0</v>
      </c>
      <c r="D1782" s="99">
        <f>ESTUDIANTES!D1782</f>
        <v>0</v>
      </c>
      <c r="E1782" s="99"/>
      <c r="F1782" s="99"/>
      <c r="G1782" s="99"/>
      <c r="H1782" s="34">
        <f>ESTUDIANTES!E1782</f>
        <v>0</v>
      </c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  <c r="FA1782" s="6"/>
      <c r="FB1782" s="6"/>
      <c r="FC1782" s="6"/>
      <c r="FD1782" s="6"/>
      <c r="FE1782" s="6"/>
      <c r="FF1782" s="6"/>
      <c r="FG1782" s="6"/>
      <c r="FH1782" s="6"/>
      <c r="FI1782" s="6"/>
      <c r="FJ1782" s="6"/>
      <c r="FK1782" s="6"/>
      <c r="FL1782" s="6"/>
      <c r="FM1782" s="6"/>
      <c r="FN1782" s="6"/>
      <c r="FO1782" s="6"/>
      <c r="FP1782" s="6"/>
      <c r="FQ1782" s="6"/>
      <c r="FR1782" s="6"/>
      <c r="FS1782" s="6"/>
      <c r="FT1782" s="6"/>
      <c r="FU1782" s="6"/>
      <c r="FV1782" s="6"/>
      <c r="FW1782" s="6"/>
      <c r="FX1782" s="6"/>
      <c r="FY1782" s="6"/>
      <c r="FZ1782" s="6"/>
      <c r="GA1782" s="6"/>
      <c r="GB1782" s="6"/>
      <c r="GC1782" s="6"/>
      <c r="GD1782" s="6"/>
      <c r="GE1782" s="6"/>
      <c r="GF1782" s="6"/>
      <c r="GG1782" s="6"/>
      <c r="GH1782" s="6"/>
      <c r="GI1782" s="6"/>
      <c r="GJ1782" s="6"/>
      <c r="GK1782" s="6"/>
      <c r="GL1782" s="6"/>
      <c r="GM1782" s="6"/>
      <c r="GN1782" s="6"/>
      <c r="GO1782" s="6"/>
      <c r="GP1782" s="6"/>
      <c r="GQ1782" s="6"/>
      <c r="GR1782" s="6"/>
      <c r="GS1782" s="6"/>
      <c r="GT1782" s="6"/>
      <c r="GU1782" s="6"/>
      <c r="GV1782" s="6"/>
      <c r="GW1782" s="6"/>
      <c r="GX1782" s="6"/>
      <c r="GY1782" s="6"/>
      <c r="GZ1782" s="6"/>
      <c r="HA1782" s="6"/>
      <c r="HB1782" s="6"/>
      <c r="HC1782" s="6"/>
      <c r="HD1782" s="6"/>
      <c r="HE1782" s="6"/>
      <c r="HF1782" s="6"/>
      <c r="HG1782" s="6"/>
      <c r="HH1782" s="6"/>
      <c r="HI1782" s="6"/>
      <c r="HJ1782" s="6"/>
      <c r="HK1782" s="6"/>
      <c r="HL1782" s="6"/>
      <c r="HM1782" s="6"/>
      <c r="HN1782" s="6"/>
      <c r="HO1782" s="6"/>
      <c r="HP1782" s="6"/>
      <c r="HQ1782" s="6"/>
      <c r="HR1782" s="6"/>
      <c r="HS1782" s="6"/>
      <c r="HT1782" s="6"/>
      <c r="HU1782" s="6"/>
      <c r="HV1782" s="6"/>
      <c r="HW1782" s="6"/>
      <c r="HX1782" s="6"/>
      <c r="HY1782" s="6"/>
      <c r="HZ1782" s="6"/>
      <c r="IA1782" s="6"/>
      <c r="IB1782" s="6"/>
      <c r="IC1782" s="6"/>
      <c r="ID1782" s="6"/>
      <c r="IE1782" s="6"/>
      <c r="IF1782" s="6"/>
      <c r="IG1782" s="6"/>
      <c r="IH1782" s="6"/>
      <c r="II1782" s="6"/>
      <c r="IJ1782" s="6"/>
      <c r="IK1782" s="6"/>
      <c r="IL1782" s="6"/>
      <c r="IM1782" s="6"/>
      <c r="IN1782" s="6"/>
      <c r="IO1782" s="6"/>
      <c r="IP1782" s="6"/>
      <c r="IQ1782" s="6"/>
      <c r="IR1782" s="6"/>
      <c r="IS1782" s="6"/>
      <c r="IT1782" s="6"/>
      <c r="IU1782" s="6"/>
      <c r="IV1782" s="6"/>
      <c r="IW1782" s="6"/>
      <c r="IX1782" s="6"/>
      <c r="IY1782" s="6"/>
      <c r="IZ1782" s="6"/>
    </row>
    <row r="1783" spans="1:260" s="5" customFormat="1" x14ac:dyDescent="0.35">
      <c r="A1783" s="32">
        <v>1779</v>
      </c>
      <c r="B1783" s="33">
        <f>ESTUDIANTES!B1783</f>
        <v>0</v>
      </c>
      <c r="C1783" s="33">
        <f>ESTUDIANTES!C1783</f>
        <v>0</v>
      </c>
      <c r="D1783" s="99">
        <f>ESTUDIANTES!D1783</f>
        <v>0</v>
      </c>
      <c r="E1783" s="99"/>
      <c r="F1783" s="99"/>
      <c r="G1783" s="99"/>
      <c r="H1783" s="34">
        <f>ESTUDIANTES!E1783</f>
        <v>0</v>
      </c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  <c r="FA1783" s="6"/>
      <c r="FB1783" s="6"/>
      <c r="FC1783" s="6"/>
      <c r="FD1783" s="6"/>
      <c r="FE1783" s="6"/>
      <c r="FF1783" s="6"/>
      <c r="FG1783" s="6"/>
      <c r="FH1783" s="6"/>
      <c r="FI1783" s="6"/>
      <c r="FJ1783" s="6"/>
      <c r="FK1783" s="6"/>
      <c r="FL1783" s="6"/>
      <c r="FM1783" s="6"/>
      <c r="FN1783" s="6"/>
      <c r="FO1783" s="6"/>
      <c r="FP1783" s="6"/>
      <c r="FQ1783" s="6"/>
      <c r="FR1783" s="6"/>
      <c r="FS1783" s="6"/>
      <c r="FT1783" s="6"/>
      <c r="FU1783" s="6"/>
      <c r="FV1783" s="6"/>
      <c r="FW1783" s="6"/>
      <c r="FX1783" s="6"/>
      <c r="FY1783" s="6"/>
      <c r="FZ1783" s="6"/>
      <c r="GA1783" s="6"/>
      <c r="GB1783" s="6"/>
      <c r="GC1783" s="6"/>
      <c r="GD1783" s="6"/>
      <c r="GE1783" s="6"/>
      <c r="GF1783" s="6"/>
      <c r="GG1783" s="6"/>
      <c r="GH1783" s="6"/>
      <c r="GI1783" s="6"/>
      <c r="GJ1783" s="6"/>
      <c r="GK1783" s="6"/>
      <c r="GL1783" s="6"/>
      <c r="GM1783" s="6"/>
      <c r="GN1783" s="6"/>
      <c r="GO1783" s="6"/>
      <c r="GP1783" s="6"/>
      <c r="GQ1783" s="6"/>
      <c r="GR1783" s="6"/>
      <c r="GS1783" s="6"/>
      <c r="GT1783" s="6"/>
      <c r="GU1783" s="6"/>
      <c r="GV1783" s="6"/>
      <c r="GW1783" s="6"/>
      <c r="GX1783" s="6"/>
      <c r="GY1783" s="6"/>
      <c r="GZ1783" s="6"/>
      <c r="HA1783" s="6"/>
      <c r="HB1783" s="6"/>
      <c r="HC1783" s="6"/>
      <c r="HD1783" s="6"/>
      <c r="HE1783" s="6"/>
      <c r="HF1783" s="6"/>
      <c r="HG1783" s="6"/>
      <c r="HH1783" s="6"/>
      <c r="HI1783" s="6"/>
      <c r="HJ1783" s="6"/>
      <c r="HK1783" s="6"/>
      <c r="HL1783" s="6"/>
      <c r="HM1783" s="6"/>
      <c r="HN1783" s="6"/>
      <c r="HO1783" s="6"/>
      <c r="HP1783" s="6"/>
      <c r="HQ1783" s="6"/>
      <c r="HR1783" s="6"/>
      <c r="HS1783" s="6"/>
      <c r="HT1783" s="6"/>
      <c r="HU1783" s="6"/>
      <c r="HV1783" s="6"/>
      <c r="HW1783" s="6"/>
      <c r="HX1783" s="6"/>
      <c r="HY1783" s="6"/>
      <c r="HZ1783" s="6"/>
      <c r="IA1783" s="6"/>
      <c r="IB1783" s="6"/>
      <c r="IC1783" s="6"/>
      <c r="ID1783" s="6"/>
      <c r="IE1783" s="6"/>
      <c r="IF1783" s="6"/>
      <c r="IG1783" s="6"/>
      <c r="IH1783" s="6"/>
      <c r="II1783" s="6"/>
      <c r="IJ1783" s="6"/>
      <c r="IK1783" s="6"/>
      <c r="IL1783" s="6"/>
      <c r="IM1783" s="6"/>
      <c r="IN1783" s="6"/>
      <c r="IO1783" s="6"/>
      <c r="IP1783" s="6"/>
      <c r="IQ1783" s="6"/>
      <c r="IR1783" s="6"/>
      <c r="IS1783" s="6"/>
      <c r="IT1783" s="6"/>
      <c r="IU1783" s="6"/>
      <c r="IV1783" s="6"/>
      <c r="IW1783" s="6"/>
      <c r="IX1783" s="6"/>
      <c r="IY1783" s="6"/>
      <c r="IZ1783" s="6"/>
    </row>
    <row r="1784" spans="1:260" s="5" customFormat="1" x14ac:dyDescent="0.35">
      <c r="A1784" s="32">
        <v>1780</v>
      </c>
      <c r="B1784" s="33">
        <f>ESTUDIANTES!B1784</f>
        <v>0</v>
      </c>
      <c r="C1784" s="33">
        <f>ESTUDIANTES!C1784</f>
        <v>0</v>
      </c>
      <c r="D1784" s="99">
        <f>ESTUDIANTES!D1784</f>
        <v>0</v>
      </c>
      <c r="E1784" s="99"/>
      <c r="F1784" s="99"/>
      <c r="G1784" s="99"/>
      <c r="H1784" s="34">
        <f>ESTUDIANTES!E1784</f>
        <v>0</v>
      </c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  <c r="FA1784" s="6"/>
      <c r="FB1784" s="6"/>
      <c r="FC1784" s="6"/>
      <c r="FD1784" s="6"/>
      <c r="FE1784" s="6"/>
      <c r="FF1784" s="6"/>
      <c r="FG1784" s="6"/>
      <c r="FH1784" s="6"/>
      <c r="FI1784" s="6"/>
      <c r="FJ1784" s="6"/>
      <c r="FK1784" s="6"/>
      <c r="FL1784" s="6"/>
      <c r="FM1784" s="6"/>
      <c r="FN1784" s="6"/>
      <c r="FO1784" s="6"/>
      <c r="FP1784" s="6"/>
      <c r="FQ1784" s="6"/>
      <c r="FR1784" s="6"/>
      <c r="FS1784" s="6"/>
      <c r="FT1784" s="6"/>
      <c r="FU1784" s="6"/>
      <c r="FV1784" s="6"/>
      <c r="FW1784" s="6"/>
      <c r="FX1784" s="6"/>
      <c r="FY1784" s="6"/>
      <c r="FZ1784" s="6"/>
      <c r="GA1784" s="6"/>
      <c r="GB1784" s="6"/>
      <c r="GC1784" s="6"/>
      <c r="GD1784" s="6"/>
      <c r="GE1784" s="6"/>
      <c r="GF1784" s="6"/>
      <c r="GG1784" s="6"/>
      <c r="GH1784" s="6"/>
      <c r="GI1784" s="6"/>
      <c r="GJ1784" s="6"/>
      <c r="GK1784" s="6"/>
      <c r="GL1784" s="6"/>
      <c r="GM1784" s="6"/>
      <c r="GN1784" s="6"/>
      <c r="GO1784" s="6"/>
      <c r="GP1784" s="6"/>
      <c r="GQ1784" s="6"/>
      <c r="GR1784" s="6"/>
      <c r="GS1784" s="6"/>
      <c r="GT1784" s="6"/>
      <c r="GU1784" s="6"/>
      <c r="GV1784" s="6"/>
      <c r="GW1784" s="6"/>
      <c r="GX1784" s="6"/>
      <c r="GY1784" s="6"/>
      <c r="GZ1784" s="6"/>
      <c r="HA1784" s="6"/>
      <c r="HB1784" s="6"/>
      <c r="HC1784" s="6"/>
      <c r="HD1784" s="6"/>
      <c r="HE1784" s="6"/>
      <c r="HF1784" s="6"/>
      <c r="HG1784" s="6"/>
      <c r="HH1784" s="6"/>
      <c r="HI1784" s="6"/>
      <c r="HJ1784" s="6"/>
      <c r="HK1784" s="6"/>
      <c r="HL1784" s="6"/>
      <c r="HM1784" s="6"/>
      <c r="HN1784" s="6"/>
      <c r="HO1784" s="6"/>
      <c r="HP1784" s="6"/>
      <c r="HQ1784" s="6"/>
      <c r="HR1784" s="6"/>
      <c r="HS1784" s="6"/>
      <c r="HT1784" s="6"/>
      <c r="HU1784" s="6"/>
      <c r="HV1784" s="6"/>
      <c r="HW1784" s="6"/>
      <c r="HX1784" s="6"/>
      <c r="HY1784" s="6"/>
      <c r="HZ1784" s="6"/>
      <c r="IA1784" s="6"/>
      <c r="IB1784" s="6"/>
      <c r="IC1784" s="6"/>
      <c r="ID1784" s="6"/>
      <c r="IE1784" s="6"/>
      <c r="IF1784" s="6"/>
      <c r="IG1784" s="6"/>
      <c r="IH1784" s="6"/>
      <c r="II1784" s="6"/>
      <c r="IJ1784" s="6"/>
      <c r="IK1784" s="6"/>
      <c r="IL1784" s="6"/>
      <c r="IM1784" s="6"/>
      <c r="IN1784" s="6"/>
      <c r="IO1784" s="6"/>
      <c r="IP1784" s="6"/>
      <c r="IQ1784" s="6"/>
      <c r="IR1784" s="6"/>
      <c r="IS1784" s="6"/>
      <c r="IT1784" s="6"/>
      <c r="IU1784" s="6"/>
      <c r="IV1784" s="6"/>
      <c r="IW1784" s="6"/>
      <c r="IX1784" s="6"/>
      <c r="IY1784" s="6"/>
      <c r="IZ1784" s="6"/>
    </row>
    <row r="1785" spans="1:260" s="5" customFormat="1" x14ac:dyDescent="0.35">
      <c r="A1785" s="32">
        <v>1781</v>
      </c>
      <c r="B1785" s="33">
        <f>ESTUDIANTES!B1785</f>
        <v>0</v>
      </c>
      <c r="C1785" s="33">
        <f>ESTUDIANTES!C1785</f>
        <v>0</v>
      </c>
      <c r="D1785" s="99">
        <f>ESTUDIANTES!D1785</f>
        <v>0</v>
      </c>
      <c r="E1785" s="99"/>
      <c r="F1785" s="99"/>
      <c r="G1785" s="99"/>
      <c r="H1785" s="34">
        <f>ESTUDIANTES!E1785</f>
        <v>0</v>
      </c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  <c r="FA1785" s="6"/>
      <c r="FB1785" s="6"/>
      <c r="FC1785" s="6"/>
      <c r="FD1785" s="6"/>
      <c r="FE1785" s="6"/>
      <c r="FF1785" s="6"/>
      <c r="FG1785" s="6"/>
      <c r="FH1785" s="6"/>
      <c r="FI1785" s="6"/>
      <c r="FJ1785" s="6"/>
      <c r="FK1785" s="6"/>
      <c r="FL1785" s="6"/>
      <c r="FM1785" s="6"/>
      <c r="FN1785" s="6"/>
      <c r="FO1785" s="6"/>
      <c r="FP1785" s="6"/>
      <c r="FQ1785" s="6"/>
      <c r="FR1785" s="6"/>
      <c r="FS1785" s="6"/>
      <c r="FT1785" s="6"/>
      <c r="FU1785" s="6"/>
      <c r="FV1785" s="6"/>
      <c r="FW1785" s="6"/>
      <c r="FX1785" s="6"/>
      <c r="FY1785" s="6"/>
      <c r="FZ1785" s="6"/>
      <c r="GA1785" s="6"/>
      <c r="GB1785" s="6"/>
      <c r="GC1785" s="6"/>
      <c r="GD1785" s="6"/>
      <c r="GE1785" s="6"/>
      <c r="GF1785" s="6"/>
      <c r="GG1785" s="6"/>
      <c r="GH1785" s="6"/>
      <c r="GI1785" s="6"/>
      <c r="GJ1785" s="6"/>
      <c r="GK1785" s="6"/>
      <c r="GL1785" s="6"/>
      <c r="GM1785" s="6"/>
      <c r="GN1785" s="6"/>
      <c r="GO1785" s="6"/>
      <c r="GP1785" s="6"/>
      <c r="GQ1785" s="6"/>
      <c r="GR1785" s="6"/>
      <c r="GS1785" s="6"/>
      <c r="GT1785" s="6"/>
      <c r="GU1785" s="6"/>
      <c r="GV1785" s="6"/>
      <c r="GW1785" s="6"/>
      <c r="GX1785" s="6"/>
      <c r="GY1785" s="6"/>
      <c r="GZ1785" s="6"/>
      <c r="HA1785" s="6"/>
      <c r="HB1785" s="6"/>
      <c r="HC1785" s="6"/>
      <c r="HD1785" s="6"/>
      <c r="HE1785" s="6"/>
      <c r="HF1785" s="6"/>
      <c r="HG1785" s="6"/>
      <c r="HH1785" s="6"/>
      <c r="HI1785" s="6"/>
      <c r="HJ1785" s="6"/>
      <c r="HK1785" s="6"/>
      <c r="HL1785" s="6"/>
      <c r="HM1785" s="6"/>
      <c r="HN1785" s="6"/>
      <c r="HO1785" s="6"/>
      <c r="HP1785" s="6"/>
      <c r="HQ1785" s="6"/>
      <c r="HR1785" s="6"/>
      <c r="HS1785" s="6"/>
      <c r="HT1785" s="6"/>
      <c r="HU1785" s="6"/>
      <c r="HV1785" s="6"/>
      <c r="HW1785" s="6"/>
      <c r="HX1785" s="6"/>
      <c r="HY1785" s="6"/>
      <c r="HZ1785" s="6"/>
      <c r="IA1785" s="6"/>
      <c r="IB1785" s="6"/>
      <c r="IC1785" s="6"/>
      <c r="ID1785" s="6"/>
      <c r="IE1785" s="6"/>
      <c r="IF1785" s="6"/>
      <c r="IG1785" s="6"/>
      <c r="IH1785" s="6"/>
      <c r="II1785" s="6"/>
      <c r="IJ1785" s="6"/>
      <c r="IK1785" s="6"/>
      <c r="IL1785" s="6"/>
      <c r="IM1785" s="6"/>
      <c r="IN1785" s="6"/>
      <c r="IO1785" s="6"/>
      <c r="IP1785" s="6"/>
      <c r="IQ1785" s="6"/>
      <c r="IR1785" s="6"/>
      <c r="IS1785" s="6"/>
      <c r="IT1785" s="6"/>
      <c r="IU1785" s="6"/>
      <c r="IV1785" s="6"/>
      <c r="IW1785" s="6"/>
      <c r="IX1785" s="6"/>
      <c r="IY1785" s="6"/>
      <c r="IZ1785" s="6"/>
    </row>
    <row r="1786" spans="1:260" s="5" customFormat="1" x14ac:dyDescent="0.35">
      <c r="A1786" s="32">
        <v>1782</v>
      </c>
      <c r="B1786" s="33">
        <f>ESTUDIANTES!B1786</f>
        <v>0</v>
      </c>
      <c r="C1786" s="33">
        <f>ESTUDIANTES!C1786</f>
        <v>0</v>
      </c>
      <c r="D1786" s="99">
        <f>ESTUDIANTES!D1786</f>
        <v>0</v>
      </c>
      <c r="E1786" s="99"/>
      <c r="F1786" s="99"/>
      <c r="G1786" s="99"/>
      <c r="H1786" s="34">
        <f>ESTUDIANTES!E1786</f>
        <v>0</v>
      </c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  <c r="FA1786" s="6"/>
      <c r="FB1786" s="6"/>
      <c r="FC1786" s="6"/>
      <c r="FD1786" s="6"/>
      <c r="FE1786" s="6"/>
      <c r="FF1786" s="6"/>
      <c r="FG1786" s="6"/>
      <c r="FH1786" s="6"/>
      <c r="FI1786" s="6"/>
      <c r="FJ1786" s="6"/>
      <c r="FK1786" s="6"/>
      <c r="FL1786" s="6"/>
      <c r="FM1786" s="6"/>
      <c r="FN1786" s="6"/>
      <c r="FO1786" s="6"/>
      <c r="FP1786" s="6"/>
      <c r="FQ1786" s="6"/>
      <c r="FR1786" s="6"/>
      <c r="FS1786" s="6"/>
      <c r="FT1786" s="6"/>
      <c r="FU1786" s="6"/>
      <c r="FV1786" s="6"/>
      <c r="FW1786" s="6"/>
      <c r="FX1786" s="6"/>
      <c r="FY1786" s="6"/>
      <c r="FZ1786" s="6"/>
      <c r="GA1786" s="6"/>
      <c r="GB1786" s="6"/>
      <c r="GC1786" s="6"/>
      <c r="GD1786" s="6"/>
      <c r="GE1786" s="6"/>
      <c r="GF1786" s="6"/>
      <c r="GG1786" s="6"/>
      <c r="GH1786" s="6"/>
      <c r="GI1786" s="6"/>
      <c r="GJ1786" s="6"/>
      <c r="GK1786" s="6"/>
      <c r="GL1786" s="6"/>
      <c r="GM1786" s="6"/>
      <c r="GN1786" s="6"/>
      <c r="GO1786" s="6"/>
      <c r="GP1786" s="6"/>
      <c r="GQ1786" s="6"/>
      <c r="GR1786" s="6"/>
      <c r="GS1786" s="6"/>
      <c r="GT1786" s="6"/>
      <c r="GU1786" s="6"/>
      <c r="GV1786" s="6"/>
      <c r="GW1786" s="6"/>
      <c r="GX1786" s="6"/>
      <c r="GY1786" s="6"/>
      <c r="GZ1786" s="6"/>
      <c r="HA1786" s="6"/>
      <c r="HB1786" s="6"/>
      <c r="HC1786" s="6"/>
      <c r="HD1786" s="6"/>
      <c r="HE1786" s="6"/>
      <c r="HF1786" s="6"/>
      <c r="HG1786" s="6"/>
      <c r="HH1786" s="6"/>
      <c r="HI1786" s="6"/>
      <c r="HJ1786" s="6"/>
      <c r="HK1786" s="6"/>
      <c r="HL1786" s="6"/>
      <c r="HM1786" s="6"/>
      <c r="HN1786" s="6"/>
      <c r="HO1786" s="6"/>
      <c r="HP1786" s="6"/>
      <c r="HQ1786" s="6"/>
      <c r="HR1786" s="6"/>
      <c r="HS1786" s="6"/>
      <c r="HT1786" s="6"/>
      <c r="HU1786" s="6"/>
      <c r="HV1786" s="6"/>
      <c r="HW1786" s="6"/>
      <c r="HX1786" s="6"/>
      <c r="HY1786" s="6"/>
      <c r="HZ1786" s="6"/>
      <c r="IA1786" s="6"/>
      <c r="IB1786" s="6"/>
      <c r="IC1786" s="6"/>
      <c r="ID1786" s="6"/>
      <c r="IE1786" s="6"/>
      <c r="IF1786" s="6"/>
      <c r="IG1786" s="6"/>
      <c r="IH1786" s="6"/>
      <c r="II1786" s="6"/>
      <c r="IJ1786" s="6"/>
      <c r="IK1786" s="6"/>
      <c r="IL1786" s="6"/>
      <c r="IM1786" s="6"/>
      <c r="IN1786" s="6"/>
      <c r="IO1786" s="6"/>
      <c r="IP1786" s="6"/>
      <c r="IQ1786" s="6"/>
      <c r="IR1786" s="6"/>
      <c r="IS1786" s="6"/>
      <c r="IT1786" s="6"/>
      <c r="IU1786" s="6"/>
      <c r="IV1786" s="6"/>
      <c r="IW1786" s="6"/>
      <c r="IX1786" s="6"/>
      <c r="IY1786" s="6"/>
      <c r="IZ1786" s="6"/>
    </row>
    <row r="1787" spans="1:260" s="5" customFormat="1" x14ac:dyDescent="0.35">
      <c r="A1787" s="32">
        <v>1783</v>
      </c>
      <c r="B1787" s="33">
        <f>ESTUDIANTES!B1787</f>
        <v>0</v>
      </c>
      <c r="C1787" s="33">
        <f>ESTUDIANTES!C1787</f>
        <v>0</v>
      </c>
      <c r="D1787" s="99">
        <f>ESTUDIANTES!D1787</f>
        <v>0</v>
      </c>
      <c r="E1787" s="99"/>
      <c r="F1787" s="99"/>
      <c r="G1787" s="99"/>
      <c r="H1787" s="34">
        <f>ESTUDIANTES!E1787</f>
        <v>0</v>
      </c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  <c r="FA1787" s="6"/>
      <c r="FB1787" s="6"/>
      <c r="FC1787" s="6"/>
      <c r="FD1787" s="6"/>
      <c r="FE1787" s="6"/>
      <c r="FF1787" s="6"/>
      <c r="FG1787" s="6"/>
      <c r="FH1787" s="6"/>
      <c r="FI1787" s="6"/>
      <c r="FJ1787" s="6"/>
      <c r="FK1787" s="6"/>
      <c r="FL1787" s="6"/>
      <c r="FM1787" s="6"/>
      <c r="FN1787" s="6"/>
      <c r="FO1787" s="6"/>
      <c r="FP1787" s="6"/>
      <c r="FQ1787" s="6"/>
      <c r="FR1787" s="6"/>
      <c r="FS1787" s="6"/>
      <c r="FT1787" s="6"/>
      <c r="FU1787" s="6"/>
      <c r="FV1787" s="6"/>
      <c r="FW1787" s="6"/>
      <c r="FX1787" s="6"/>
      <c r="FY1787" s="6"/>
      <c r="FZ1787" s="6"/>
      <c r="GA1787" s="6"/>
      <c r="GB1787" s="6"/>
      <c r="GC1787" s="6"/>
      <c r="GD1787" s="6"/>
      <c r="GE1787" s="6"/>
      <c r="GF1787" s="6"/>
      <c r="GG1787" s="6"/>
      <c r="GH1787" s="6"/>
      <c r="GI1787" s="6"/>
      <c r="GJ1787" s="6"/>
      <c r="GK1787" s="6"/>
      <c r="GL1787" s="6"/>
      <c r="GM1787" s="6"/>
      <c r="GN1787" s="6"/>
      <c r="GO1787" s="6"/>
      <c r="GP1787" s="6"/>
      <c r="GQ1787" s="6"/>
      <c r="GR1787" s="6"/>
      <c r="GS1787" s="6"/>
      <c r="GT1787" s="6"/>
      <c r="GU1787" s="6"/>
      <c r="GV1787" s="6"/>
      <c r="GW1787" s="6"/>
      <c r="GX1787" s="6"/>
      <c r="GY1787" s="6"/>
      <c r="GZ1787" s="6"/>
      <c r="HA1787" s="6"/>
      <c r="HB1787" s="6"/>
      <c r="HC1787" s="6"/>
      <c r="HD1787" s="6"/>
      <c r="HE1787" s="6"/>
      <c r="HF1787" s="6"/>
      <c r="HG1787" s="6"/>
      <c r="HH1787" s="6"/>
      <c r="HI1787" s="6"/>
      <c r="HJ1787" s="6"/>
      <c r="HK1787" s="6"/>
      <c r="HL1787" s="6"/>
      <c r="HM1787" s="6"/>
      <c r="HN1787" s="6"/>
      <c r="HO1787" s="6"/>
      <c r="HP1787" s="6"/>
      <c r="HQ1787" s="6"/>
      <c r="HR1787" s="6"/>
      <c r="HS1787" s="6"/>
      <c r="HT1787" s="6"/>
      <c r="HU1787" s="6"/>
      <c r="HV1787" s="6"/>
      <c r="HW1787" s="6"/>
      <c r="HX1787" s="6"/>
      <c r="HY1787" s="6"/>
      <c r="HZ1787" s="6"/>
      <c r="IA1787" s="6"/>
      <c r="IB1787" s="6"/>
      <c r="IC1787" s="6"/>
      <c r="ID1787" s="6"/>
      <c r="IE1787" s="6"/>
      <c r="IF1787" s="6"/>
      <c r="IG1787" s="6"/>
      <c r="IH1787" s="6"/>
      <c r="II1787" s="6"/>
      <c r="IJ1787" s="6"/>
      <c r="IK1787" s="6"/>
      <c r="IL1787" s="6"/>
      <c r="IM1787" s="6"/>
      <c r="IN1787" s="6"/>
      <c r="IO1787" s="6"/>
      <c r="IP1787" s="6"/>
      <c r="IQ1787" s="6"/>
      <c r="IR1787" s="6"/>
      <c r="IS1787" s="6"/>
      <c r="IT1787" s="6"/>
      <c r="IU1787" s="6"/>
      <c r="IV1787" s="6"/>
      <c r="IW1787" s="6"/>
      <c r="IX1787" s="6"/>
      <c r="IY1787" s="6"/>
      <c r="IZ1787" s="6"/>
    </row>
    <row r="1788" spans="1:260" s="5" customFormat="1" x14ac:dyDescent="0.35">
      <c r="A1788" s="32">
        <v>1784</v>
      </c>
      <c r="B1788" s="33">
        <f>ESTUDIANTES!B1788</f>
        <v>0</v>
      </c>
      <c r="C1788" s="33">
        <f>ESTUDIANTES!C1788</f>
        <v>0</v>
      </c>
      <c r="D1788" s="99">
        <f>ESTUDIANTES!D1788</f>
        <v>0</v>
      </c>
      <c r="E1788" s="99"/>
      <c r="F1788" s="99"/>
      <c r="G1788" s="99"/>
      <c r="H1788" s="34">
        <f>ESTUDIANTES!E1788</f>
        <v>0</v>
      </c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  <c r="FA1788" s="6"/>
      <c r="FB1788" s="6"/>
      <c r="FC1788" s="6"/>
      <c r="FD1788" s="6"/>
      <c r="FE1788" s="6"/>
      <c r="FF1788" s="6"/>
      <c r="FG1788" s="6"/>
      <c r="FH1788" s="6"/>
      <c r="FI1788" s="6"/>
      <c r="FJ1788" s="6"/>
      <c r="FK1788" s="6"/>
      <c r="FL1788" s="6"/>
      <c r="FM1788" s="6"/>
      <c r="FN1788" s="6"/>
      <c r="FO1788" s="6"/>
      <c r="FP1788" s="6"/>
      <c r="FQ1788" s="6"/>
      <c r="FR1788" s="6"/>
      <c r="FS1788" s="6"/>
      <c r="FT1788" s="6"/>
      <c r="FU1788" s="6"/>
      <c r="FV1788" s="6"/>
      <c r="FW1788" s="6"/>
      <c r="FX1788" s="6"/>
      <c r="FY1788" s="6"/>
      <c r="FZ1788" s="6"/>
      <c r="GA1788" s="6"/>
      <c r="GB1788" s="6"/>
      <c r="GC1788" s="6"/>
      <c r="GD1788" s="6"/>
      <c r="GE1788" s="6"/>
      <c r="GF1788" s="6"/>
      <c r="GG1788" s="6"/>
      <c r="GH1788" s="6"/>
      <c r="GI1788" s="6"/>
      <c r="GJ1788" s="6"/>
      <c r="GK1788" s="6"/>
      <c r="GL1788" s="6"/>
      <c r="GM1788" s="6"/>
      <c r="GN1788" s="6"/>
      <c r="GO1788" s="6"/>
      <c r="GP1788" s="6"/>
      <c r="GQ1788" s="6"/>
      <c r="GR1788" s="6"/>
      <c r="GS1788" s="6"/>
      <c r="GT1788" s="6"/>
      <c r="GU1788" s="6"/>
      <c r="GV1788" s="6"/>
      <c r="GW1788" s="6"/>
      <c r="GX1788" s="6"/>
      <c r="GY1788" s="6"/>
      <c r="GZ1788" s="6"/>
      <c r="HA1788" s="6"/>
      <c r="HB1788" s="6"/>
      <c r="HC1788" s="6"/>
      <c r="HD1788" s="6"/>
      <c r="HE1788" s="6"/>
      <c r="HF1788" s="6"/>
      <c r="HG1788" s="6"/>
      <c r="HH1788" s="6"/>
      <c r="HI1788" s="6"/>
      <c r="HJ1788" s="6"/>
      <c r="HK1788" s="6"/>
      <c r="HL1788" s="6"/>
      <c r="HM1788" s="6"/>
      <c r="HN1788" s="6"/>
      <c r="HO1788" s="6"/>
      <c r="HP1788" s="6"/>
      <c r="HQ1788" s="6"/>
      <c r="HR1788" s="6"/>
      <c r="HS1788" s="6"/>
      <c r="HT1788" s="6"/>
      <c r="HU1788" s="6"/>
      <c r="HV1788" s="6"/>
      <c r="HW1788" s="6"/>
      <c r="HX1788" s="6"/>
      <c r="HY1788" s="6"/>
      <c r="HZ1788" s="6"/>
      <c r="IA1788" s="6"/>
      <c r="IB1788" s="6"/>
      <c r="IC1788" s="6"/>
      <c r="ID1788" s="6"/>
      <c r="IE1788" s="6"/>
      <c r="IF1788" s="6"/>
      <c r="IG1788" s="6"/>
      <c r="IH1788" s="6"/>
      <c r="II1788" s="6"/>
      <c r="IJ1788" s="6"/>
      <c r="IK1788" s="6"/>
      <c r="IL1788" s="6"/>
      <c r="IM1788" s="6"/>
      <c r="IN1788" s="6"/>
      <c r="IO1788" s="6"/>
      <c r="IP1788" s="6"/>
      <c r="IQ1788" s="6"/>
      <c r="IR1788" s="6"/>
      <c r="IS1788" s="6"/>
      <c r="IT1788" s="6"/>
      <c r="IU1788" s="6"/>
      <c r="IV1788" s="6"/>
      <c r="IW1788" s="6"/>
      <c r="IX1788" s="6"/>
      <c r="IY1788" s="6"/>
      <c r="IZ1788" s="6"/>
    </row>
    <row r="1789" spans="1:260" s="5" customFormat="1" x14ac:dyDescent="0.35">
      <c r="A1789" s="32">
        <v>1785</v>
      </c>
      <c r="B1789" s="33">
        <f>ESTUDIANTES!B1789</f>
        <v>0</v>
      </c>
      <c r="C1789" s="33">
        <f>ESTUDIANTES!C1789</f>
        <v>0</v>
      </c>
      <c r="D1789" s="99">
        <f>ESTUDIANTES!D1789</f>
        <v>0</v>
      </c>
      <c r="E1789" s="99"/>
      <c r="F1789" s="99"/>
      <c r="G1789" s="99"/>
      <c r="H1789" s="34">
        <f>ESTUDIANTES!E1789</f>
        <v>0</v>
      </c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  <c r="FA1789" s="6"/>
      <c r="FB1789" s="6"/>
      <c r="FC1789" s="6"/>
      <c r="FD1789" s="6"/>
      <c r="FE1789" s="6"/>
      <c r="FF1789" s="6"/>
      <c r="FG1789" s="6"/>
      <c r="FH1789" s="6"/>
      <c r="FI1789" s="6"/>
      <c r="FJ1789" s="6"/>
      <c r="FK1789" s="6"/>
      <c r="FL1789" s="6"/>
      <c r="FM1789" s="6"/>
      <c r="FN1789" s="6"/>
      <c r="FO1789" s="6"/>
      <c r="FP1789" s="6"/>
      <c r="FQ1789" s="6"/>
      <c r="FR1789" s="6"/>
      <c r="FS1789" s="6"/>
      <c r="FT1789" s="6"/>
      <c r="FU1789" s="6"/>
      <c r="FV1789" s="6"/>
      <c r="FW1789" s="6"/>
      <c r="FX1789" s="6"/>
      <c r="FY1789" s="6"/>
      <c r="FZ1789" s="6"/>
      <c r="GA1789" s="6"/>
      <c r="GB1789" s="6"/>
      <c r="GC1789" s="6"/>
      <c r="GD1789" s="6"/>
      <c r="GE1789" s="6"/>
      <c r="GF1789" s="6"/>
      <c r="GG1789" s="6"/>
      <c r="GH1789" s="6"/>
      <c r="GI1789" s="6"/>
      <c r="GJ1789" s="6"/>
      <c r="GK1789" s="6"/>
      <c r="GL1789" s="6"/>
      <c r="GM1789" s="6"/>
      <c r="GN1789" s="6"/>
      <c r="GO1789" s="6"/>
      <c r="GP1789" s="6"/>
      <c r="GQ1789" s="6"/>
      <c r="GR1789" s="6"/>
      <c r="GS1789" s="6"/>
      <c r="GT1789" s="6"/>
      <c r="GU1789" s="6"/>
      <c r="GV1789" s="6"/>
      <c r="GW1789" s="6"/>
      <c r="GX1789" s="6"/>
      <c r="GY1789" s="6"/>
      <c r="GZ1789" s="6"/>
      <c r="HA1789" s="6"/>
      <c r="HB1789" s="6"/>
      <c r="HC1789" s="6"/>
      <c r="HD1789" s="6"/>
      <c r="HE1789" s="6"/>
      <c r="HF1789" s="6"/>
      <c r="HG1789" s="6"/>
      <c r="HH1789" s="6"/>
      <c r="HI1789" s="6"/>
      <c r="HJ1789" s="6"/>
      <c r="HK1789" s="6"/>
      <c r="HL1789" s="6"/>
      <c r="HM1789" s="6"/>
      <c r="HN1789" s="6"/>
      <c r="HO1789" s="6"/>
      <c r="HP1789" s="6"/>
      <c r="HQ1789" s="6"/>
      <c r="HR1789" s="6"/>
      <c r="HS1789" s="6"/>
      <c r="HT1789" s="6"/>
      <c r="HU1789" s="6"/>
      <c r="HV1789" s="6"/>
      <c r="HW1789" s="6"/>
      <c r="HX1789" s="6"/>
      <c r="HY1789" s="6"/>
      <c r="HZ1789" s="6"/>
      <c r="IA1789" s="6"/>
      <c r="IB1789" s="6"/>
      <c r="IC1789" s="6"/>
      <c r="ID1789" s="6"/>
      <c r="IE1789" s="6"/>
      <c r="IF1789" s="6"/>
      <c r="IG1789" s="6"/>
      <c r="IH1789" s="6"/>
      <c r="II1789" s="6"/>
      <c r="IJ1789" s="6"/>
      <c r="IK1789" s="6"/>
      <c r="IL1789" s="6"/>
      <c r="IM1789" s="6"/>
      <c r="IN1789" s="6"/>
      <c r="IO1789" s="6"/>
      <c r="IP1789" s="6"/>
      <c r="IQ1789" s="6"/>
      <c r="IR1789" s="6"/>
      <c r="IS1789" s="6"/>
      <c r="IT1789" s="6"/>
      <c r="IU1789" s="6"/>
      <c r="IV1789" s="6"/>
      <c r="IW1789" s="6"/>
      <c r="IX1789" s="6"/>
      <c r="IY1789" s="6"/>
      <c r="IZ1789" s="6"/>
    </row>
    <row r="1790" spans="1:260" s="5" customFormat="1" x14ac:dyDescent="0.35">
      <c r="A1790" s="32">
        <v>1786</v>
      </c>
      <c r="B1790" s="33">
        <f>ESTUDIANTES!B1790</f>
        <v>0</v>
      </c>
      <c r="C1790" s="33">
        <f>ESTUDIANTES!C1790</f>
        <v>0</v>
      </c>
      <c r="D1790" s="99">
        <f>ESTUDIANTES!D1790</f>
        <v>0</v>
      </c>
      <c r="E1790" s="99"/>
      <c r="F1790" s="99"/>
      <c r="G1790" s="99"/>
      <c r="H1790" s="34">
        <f>ESTUDIANTES!E1790</f>
        <v>0</v>
      </c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  <c r="FA1790" s="6"/>
      <c r="FB1790" s="6"/>
      <c r="FC1790" s="6"/>
      <c r="FD1790" s="6"/>
      <c r="FE1790" s="6"/>
      <c r="FF1790" s="6"/>
      <c r="FG1790" s="6"/>
      <c r="FH1790" s="6"/>
      <c r="FI1790" s="6"/>
      <c r="FJ1790" s="6"/>
      <c r="FK1790" s="6"/>
      <c r="FL1790" s="6"/>
      <c r="FM1790" s="6"/>
      <c r="FN1790" s="6"/>
      <c r="FO1790" s="6"/>
      <c r="FP1790" s="6"/>
      <c r="FQ1790" s="6"/>
      <c r="FR1790" s="6"/>
      <c r="FS1790" s="6"/>
      <c r="FT1790" s="6"/>
      <c r="FU1790" s="6"/>
      <c r="FV1790" s="6"/>
      <c r="FW1790" s="6"/>
      <c r="FX1790" s="6"/>
      <c r="FY1790" s="6"/>
      <c r="FZ1790" s="6"/>
      <c r="GA1790" s="6"/>
      <c r="GB1790" s="6"/>
      <c r="GC1790" s="6"/>
      <c r="GD1790" s="6"/>
      <c r="GE1790" s="6"/>
      <c r="GF1790" s="6"/>
      <c r="GG1790" s="6"/>
      <c r="GH1790" s="6"/>
      <c r="GI1790" s="6"/>
      <c r="GJ1790" s="6"/>
      <c r="GK1790" s="6"/>
      <c r="GL1790" s="6"/>
      <c r="GM1790" s="6"/>
      <c r="GN1790" s="6"/>
      <c r="GO1790" s="6"/>
      <c r="GP1790" s="6"/>
      <c r="GQ1790" s="6"/>
      <c r="GR1790" s="6"/>
      <c r="GS1790" s="6"/>
      <c r="GT1790" s="6"/>
      <c r="GU1790" s="6"/>
      <c r="GV1790" s="6"/>
      <c r="GW1790" s="6"/>
      <c r="GX1790" s="6"/>
      <c r="GY1790" s="6"/>
      <c r="GZ1790" s="6"/>
      <c r="HA1790" s="6"/>
      <c r="HB1790" s="6"/>
      <c r="HC1790" s="6"/>
      <c r="HD1790" s="6"/>
      <c r="HE1790" s="6"/>
      <c r="HF1790" s="6"/>
      <c r="HG1790" s="6"/>
      <c r="HH1790" s="6"/>
      <c r="HI1790" s="6"/>
      <c r="HJ1790" s="6"/>
      <c r="HK1790" s="6"/>
      <c r="HL1790" s="6"/>
      <c r="HM1790" s="6"/>
      <c r="HN1790" s="6"/>
      <c r="HO1790" s="6"/>
      <c r="HP1790" s="6"/>
      <c r="HQ1790" s="6"/>
      <c r="HR1790" s="6"/>
      <c r="HS1790" s="6"/>
      <c r="HT1790" s="6"/>
      <c r="HU1790" s="6"/>
      <c r="HV1790" s="6"/>
      <c r="HW1790" s="6"/>
      <c r="HX1790" s="6"/>
      <c r="HY1790" s="6"/>
      <c r="HZ1790" s="6"/>
      <c r="IA1790" s="6"/>
      <c r="IB1790" s="6"/>
      <c r="IC1790" s="6"/>
      <c r="ID1790" s="6"/>
      <c r="IE1790" s="6"/>
      <c r="IF1790" s="6"/>
      <c r="IG1790" s="6"/>
      <c r="IH1790" s="6"/>
      <c r="II1790" s="6"/>
      <c r="IJ1790" s="6"/>
      <c r="IK1790" s="6"/>
      <c r="IL1790" s="6"/>
      <c r="IM1790" s="6"/>
      <c r="IN1790" s="6"/>
      <c r="IO1790" s="6"/>
      <c r="IP1790" s="6"/>
      <c r="IQ1790" s="6"/>
      <c r="IR1790" s="6"/>
      <c r="IS1790" s="6"/>
      <c r="IT1790" s="6"/>
      <c r="IU1790" s="6"/>
      <c r="IV1790" s="6"/>
      <c r="IW1790" s="6"/>
      <c r="IX1790" s="6"/>
      <c r="IY1790" s="6"/>
      <c r="IZ1790" s="6"/>
    </row>
    <row r="1791" spans="1:260" s="5" customFormat="1" x14ac:dyDescent="0.35">
      <c r="A1791" s="32">
        <v>1787</v>
      </c>
      <c r="B1791" s="33">
        <f>ESTUDIANTES!B1791</f>
        <v>0</v>
      </c>
      <c r="C1791" s="33">
        <f>ESTUDIANTES!C1791</f>
        <v>0</v>
      </c>
      <c r="D1791" s="99">
        <f>ESTUDIANTES!D1791</f>
        <v>0</v>
      </c>
      <c r="E1791" s="99"/>
      <c r="F1791" s="99"/>
      <c r="G1791" s="99"/>
      <c r="H1791" s="34">
        <f>ESTUDIANTES!E1791</f>
        <v>0</v>
      </c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  <c r="FA1791" s="6"/>
      <c r="FB1791" s="6"/>
      <c r="FC1791" s="6"/>
      <c r="FD1791" s="6"/>
      <c r="FE1791" s="6"/>
      <c r="FF1791" s="6"/>
      <c r="FG1791" s="6"/>
      <c r="FH1791" s="6"/>
      <c r="FI1791" s="6"/>
      <c r="FJ1791" s="6"/>
      <c r="FK1791" s="6"/>
      <c r="FL1791" s="6"/>
      <c r="FM1791" s="6"/>
      <c r="FN1791" s="6"/>
      <c r="FO1791" s="6"/>
      <c r="FP1791" s="6"/>
      <c r="FQ1791" s="6"/>
      <c r="FR1791" s="6"/>
      <c r="FS1791" s="6"/>
      <c r="FT1791" s="6"/>
      <c r="FU1791" s="6"/>
      <c r="FV1791" s="6"/>
      <c r="FW1791" s="6"/>
      <c r="FX1791" s="6"/>
      <c r="FY1791" s="6"/>
      <c r="FZ1791" s="6"/>
      <c r="GA1791" s="6"/>
      <c r="GB1791" s="6"/>
      <c r="GC1791" s="6"/>
      <c r="GD1791" s="6"/>
      <c r="GE1791" s="6"/>
      <c r="GF1791" s="6"/>
      <c r="GG1791" s="6"/>
      <c r="GH1791" s="6"/>
      <c r="GI1791" s="6"/>
      <c r="GJ1791" s="6"/>
      <c r="GK1791" s="6"/>
      <c r="GL1791" s="6"/>
      <c r="GM1791" s="6"/>
      <c r="GN1791" s="6"/>
      <c r="GO1791" s="6"/>
      <c r="GP1791" s="6"/>
      <c r="GQ1791" s="6"/>
      <c r="GR1791" s="6"/>
      <c r="GS1791" s="6"/>
      <c r="GT1791" s="6"/>
      <c r="GU1791" s="6"/>
      <c r="GV1791" s="6"/>
      <c r="GW1791" s="6"/>
      <c r="GX1791" s="6"/>
      <c r="GY1791" s="6"/>
      <c r="GZ1791" s="6"/>
      <c r="HA1791" s="6"/>
      <c r="HB1791" s="6"/>
      <c r="HC1791" s="6"/>
      <c r="HD1791" s="6"/>
      <c r="HE1791" s="6"/>
      <c r="HF1791" s="6"/>
      <c r="HG1791" s="6"/>
      <c r="HH1791" s="6"/>
      <c r="HI1791" s="6"/>
      <c r="HJ1791" s="6"/>
      <c r="HK1791" s="6"/>
      <c r="HL1791" s="6"/>
      <c r="HM1791" s="6"/>
      <c r="HN1791" s="6"/>
      <c r="HO1791" s="6"/>
      <c r="HP1791" s="6"/>
      <c r="HQ1791" s="6"/>
      <c r="HR1791" s="6"/>
      <c r="HS1791" s="6"/>
      <c r="HT1791" s="6"/>
      <c r="HU1791" s="6"/>
      <c r="HV1791" s="6"/>
      <c r="HW1791" s="6"/>
      <c r="HX1791" s="6"/>
      <c r="HY1791" s="6"/>
      <c r="HZ1791" s="6"/>
      <c r="IA1791" s="6"/>
      <c r="IB1791" s="6"/>
      <c r="IC1791" s="6"/>
      <c r="ID1791" s="6"/>
      <c r="IE1791" s="6"/>
      <c r="IF1791" s="6"/>
      <c r="IG1791" s="6"/>
      <c r="IH1791" s="6"/>
      <c r="II1791" s="6"/>
      <c r="IJ1791" s="6"/>
      <c r="IK1791" s="6"/>
      <c r="IL1791" s="6"/>
      <c r="IM1791" s="6"/>
      <c r="IN1791" s="6"/>
      <c r="IO1791" s="6"/>
      <c r="IP1791" s="6"/>
      <c r="IQ1791" s="6"/>
      <c r="IR1791" s="6"/>
      <c r="IS1791" s="6"/>
      <c r="IT1791" s="6"/>
      <c r="IU1791" s="6"/>
      <c r="IV1791" s="6"/>
      <c r="IW1791" s="6"/>
      <c r="IX1791" s="6"/>
      <c r="IY1791" s="6"/>
      <c r="IZ1791" s="6"/>
    </row>
    <row r="1792" spans="1:260" s="5" customFormat="1" x14ac:dyDescent="0.35">
      <c r="A1792" s="32">
        <v>1788</v>
      </c>
      <c r="B1792" s="33">
        <f>ESTUDIANTES!B1792</f>
        <v>0</v>
      </c>
      <c r="C1792" s="33">
        <f>ESTUDIANTES!C1792</f>
        <v>0</v>
      </c>
      <c r="D1792" s="99">
        <f>ESTUDIANTES!D1792</f>
        <v>0</v>
      </c>
      <c r="E1792" s="99"/>
      <c r="F1792" s="99"/>
      <c r="G1792" s="99"/>
      <c r="H1792" s="34">
        <f>ESTUDIANTES!E1792</f>
        <v>0</v>
      </c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  <c r="FA1792" s="6"/>
      <c r="FB1792" s="6"/>
      <c r="FC1792" s="6"/>
      <c r="FD1792" s="6"/>
      <c r="FE1792" s="6"/>
      <c r="FF1792" s="6"/>
      <c r="FG1792" s="6"/>
      <c r="FH1792" s="6"/>
      <c r="FI1792" s="6"/>
      <c r="FJ1792" s="6"/>
      <c r="FK1792" s="6"/>
      <c r="FL1792" s="6"/>
      <c r="FM1792" s="6"/>
      <c r="FN1792" s="6"/>
      <c r="FO1792" s="6"/>
      <c r="FP1792" s="6"/>
      <c r="FQ1792" s="6"/>
      <c r="FR1792" s="6"/>
      <c r="FS1792" s="6"/>
      <c r="FT1792" s="6"/>
      <c r="FU1792" s="6"/>
      <c r="FV1792" s="6"/>
      <c r="FW1792" s="6"/>
      <c r="FX1792" s="6"/>
      <c r="FY1792" s="6"/>
      <c r="FZ1792" s="6"/>
      <c r="GA1792" s="6"/>
      <c r="GB1792" s="6"/>
      <c r="GC1792" s="6"/>
      <c r="GD1792" s="6"/>
      <c r="GE1792" s="6"/>
      <c r="GF1792" s="6"/>
      <c r="GG1792" s="6"/>
      <c r="GH1792" s="6"/>
      <c r="GI1792" s="6"/>
      <c r="GJ1792" s="6"/>
      <c r="GK1792" s="6"/>
      <c r="GL1792" s="6"/>
      <c r="GM1792" s="6"/>
      <c r="GN1792" s="6"/>
      <c r="GO1792" s="6"/>
      <c r="GP1792" s="6"/>
      <c r="GQ1792" s="6"/>
      <c r="GR1792" s="6"/>
      <c r="GS1792" s="6"/>
      <c r="GT1792" s="6"/>
      <c r="GU1792" s="6"/>
      <c r="GV1792" s="6"/>
      <c r="GW1792" s="6"/>
      <c r="GX1792" s="6"/>
      <c r="GY1792" s="6"/>
      <c r="GZ1792" s="6"/>
      <c r="HA1792" s="6"/>
      <c r="HB1792" s="6"/>
      <c r="HC1792" s="6"/>
      <c r="HD1792" s="6"/>
      <c r="HE1792" s="6"/>
      <c r="HF1792" s="6"/>
      <c r="HG1792" s="6"/>
      <c r="HH1792" s="6"/>
      <c r="HI1792" s="6"/>
      <c r="HJ1792" s="6"/>
      <c r="HK1792" s="6"/>
      <c r="HL1792" s="6"/>
      <c r="HM1792" s="6"/>
      <c r="HN1792" s="6"/>
      <c r="HO1792" s="6"/>
      <c r="HP1792" s="6"/>
      <c r="HQ1792" s="6"/>
      <c r="HR1792" s="6"/>
      <c r="HS1792" s="6"/>
      <c r="HT1792" s="6"/>
      <c r="HU1792" s="6"/>
      <c r="HV1792" s="6"/>
      <c r="HW1792" s="6"/>
      <c r="HX1792" s="6"/>
      <c r="HY1792" s="6"/>
      <c r="HZ1792" s="6"/>
      <c r="IA1792" s="6"/>
      <c r="IB1792" s="6"/>
      <c r="IC1792" s="6"/>
      <c r="ID1792" s="6"/>
      <c r="IE1792" s="6"/>
      <c r="IF1792" s="6"/>
      <c r="IG1792" s="6"/>
      <c r="IH1792" s="6"/>
      <c r="II1792" s="6"/>
      <c r="IJ1792" s="6"/>
      <c r="IK1792" s="6"/>
      <c r="IL1792" s="6"/>
      <c r="IM1792" s="6"/>
      <c r="IN1792" s="6"/>
      <c r="IO1792" s="6"/>
      <c r="IP1792" s="6"/>
      <c r="IQ1792" s="6"/>
      <c r="IR1792" s="6"/>
      <c r="IS1792" s="6"/>
      <c r="IT1792" s="6"/>
      <c r="IU1792" s="6"/>
      <c r="IV1792" s="6"/>
      <c r="IW1792" s="6"/>
      <c r="IX1792" s="6"/>
      <c r="IY1792" s="6"/>
      <c r="IZ1792" s="6"/>
    </row>
    <row r="1793" spans="1:260" s="5" customFormat="1" x14ac:dyDescent="0.35">
      <c r="A1793" s="32">
        <v>1789</v>
      </c>
      <c r="B1793" s="33">
        <f>ESTUDIANTES!B1793</f>
        <v>0</v>
      </c>
      <c r="C1793" s="33">
        <f>ESTUDIANTES!C1793</f>
        <v>0</v>
      </c>
      <c r="D1793" s="99">
        <f>ESTUDIANTES!D1793</f>
        <v>0</v>
      </c>
      <c r="E1793" s="99"/>
      <c r="F1793" s="99"/>
      <c r="G1793" s="99"/>
      <c r="H1793" s="34">
        <f>ESTUDIANTES!E1793</f>
        <v>0</v>
      </c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  <c r="FA1793" s="6"/>
      <c r="FB1793" s="6"/>
      <c r="FC1793" s="6"/>
      <c r="FD1793" s="6"/>
      <c r="FE1793" s="6"/>
      <c r="FF1793" s="6"/>
      <c r="FG1793" s="6"/>
      <c r="FH1793" s="6"/>
      <c r="FI1793" s="6"/>
      <c r="FJ1793" s="6"/>
      <c r="FK1793" s="6"/>
      <c r="FL1793" s="6"/>
      <c r="FM1793" s="6"/>
      <c r="FN1793" s="6"/>
      <c r="FO1793" s="6"/>
      <c r="FP1793" s="6"/>
      <c r="FQ1793" s="6"/>
      <c r="FR1793" s="6"/>
      <c r="FS1793" s="6"/>
      <c r="FT1793" s="6"/>
      <c r="FU1793" s="6"/>
      <c r="FV1793" s="6"/>
      <c r="FW1793" s="6"/>
      <c r="FX1793" s="6"/>
      <c r="FY1793" s="6"/>
      <c r="FZ1793" s="6"/>
      <c r="GA1793" s="6"/>
      <c r="GB1793" s="6"/>
      <c r="GC1793" s="6"/>
      <c r="GD1793" s="6"/>
      <c r="GE1793" s="6"/>
      <c r="GF1793" s="6"/>
      <c r="GG1793" s="6"/>
      <c r="GH1793" s="6"/>
      <c r="GI1793" s="6"/>
      <c r="GJ1793" s="6"/>
      <c r="GK1793" s="6"/>
      <c r="GL1793" s="6"/>
      <c r="GM1793" s="6"/>
      <c r="GN1793" s="6"/>
      <c r="GO1793" s="6"/>
      <c r="GP1793" s="6"/>
      <c r="GQ1793" s="6"/>
      <c r="GR1793" s="6"/>
      <c r="GS1793" s="6"/>
      <c r="GT1793" s="6"/>
      <c r="GU1793" s="6"/>
      <c r="GV1793" s="6"/>
      <c r="GW1793" s="6"/>
      <c r="GX1793" s="6"/>
      <c r="GY1793" s="6"/>
      <c r="GZ1793" s="6"/>
      <c r="HA1793" s="6"/>
      <c r="HB1793" s="6"/>
      <c r="HC1793" s="6"/>
      <c r="HD1793" s="6"/>
      <c r="HE1793" s="6"/>
      <c r="HF1793" s="6"/>
      <c r="HG1793" s="6"/>
      <c r="HH1793" s="6"/>
      <c r="HI1793" s="6"/>
      <c r="HJ1793" s="6"/>
      <c r="HK1793" s="6"/>
      <c r="HL1793" s="6"/>
      <c r="HM1793" s="6"/>
      <c r="HN1793" s="6"/>
      <c r="HO1793" s="6"/>
      <c r="HP1793" s="6"/>
      <c r="HQ1793" s="6"/>
      <c r="HR1793" s="6"/>
      <c r="HS1793" s="6"/>
      <c r="HT1793" s="6"/>
      <c r="HU1793" s="6"/>
      <c r="HV1793" s="6"/>
      <c r="HW1793" s="6"/>
      <c r="HX1793" s="6"/>
      <c r="HY1793" s="6"/>
      <c r="HZ1793" s="6"/>
      <c r="IA1793" s="6"/>
      <c r="IB1793" s="6"/>
      <c r="IC1793" s="6"/>
      <c r="ID1793" s="6"/>
      <c r="IE1793" s="6"/>
      <c r="IF1793" s="6"/>
      <c r="IG1793" s="6"/>
      <c r="IH1793" s="6"/>
      <c r="II1793" s="6"/>
      <c r="IJ1793" s="6"/>
      <c r="IK1793" s="6"/>
      <c r="IL1793" s="6"/>
      <c r="IM1793" s="6"/>
      <c r="IN1793" s="6"/>
      <c r="IO1793" s="6"/>
      <c r="IP1793" s="6"/>
      <c r="IQ1793" s="6"/>
      <c r="IR1793" s="6"/>
      <c r="IS1793" s="6"/>
      <c r="IT1793" s="6"/>
      <c r="IU1793" s="6"/>
      <c r="IV1793" s="6"/>
      <c r="IW1793" s="6"/>
      <c r="IX1793" s="6"/>
      <c r="IY1793" s="6"/>
      <c r="IZ1793" s="6"/>
    </row>
    <row r="1794" spans="1:260" s="5" customFormat="1" x14ac:dyDescent="0.35">
      <c r="A1794" s="32">
        <v>1790</v>
      </c>
      <c r="B1794" s="33">
        <f>ESTUDIANTES!B1794</f>
        <v>0</v>
      </c>
      <c r="C1794" s="33">
        <f>ESTUDIANTES!C1794</f>
        <v>0</v>
      </c>
      <c r="D1794" s="99">
        <f>ESTUDIANTES!D1794</f>
        <v>0</v>
      </c>
      <c r="E1794" s="99"/>
      <c r="F1794" s="99"/>
      <c r="G1794" s="99"/>
      <c r="H1794" s="34">
        <f>ESTUDIANTES!E1794</f>
        <v>0</v>
      </c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  <c r="GG1794" s="6"/>
      <c r="GH1794" s="6"/>
      <c r="GI1794" s="6"/>
      <c r="GJ1794" s="6"/>
      <c r="GK1794" s="6"/>
      <c r="GL1794" s="6"/>
      <c r="GM1794" s="6"/>
      <c r="GN1794" s="6"/>
      <c r="GO1794" s="6"/>
      <c r="GP1794" s="6"/>
      <c r="GQ1794" s="6"/>
      <c r="GR1794" s="6"/>
      <c r="GS1794" s="6"/>
      <c r="GT1794" s="6"/>
      <c r="GU1794" s="6"/>
      <c r="GV1794" s="6"/>
      <c r="GW1794" s="6"/>
      <c r="GX1794" s="6"/>
      <c r="GY1794" s="6"/>
      <c r="GZ1794" s="6"/>
      <c r="HA1794" s="6"/>
      <c r="HB1794" s="6"/>
      <c r="HC1794" s="6"/>
      <c r="HD1794" s="6"/>
      <c r="HE1794" s="6"/>
      <c r="HF1794" s="6"/>
      <c r="HG1794" s="6"/>
      <c r="HH1794" s="6"/>
      <c r="HI1794" s="6"/>
      <c r="HJ1794" s="6"/>
      <c r="HK1794" s="6"/>
      <c r="HL1794" s="6"/>
      <c r="HM1794" s="6"/>
      <c r="HN1794" s="6"/>
      <c r="HO1794" s="6"/>
      <c r="HP1794" s="6"/>
      <c r="HQ1794" s="6"/>
      <c r="HR1794" s="6"/>
      <c r="HS1794" s="6"/>
      <c r="HT1794" s="6"/>
      <c r="HU1794" s="6"/>
      <c r="HV1794" s="6"/>
      <c r="HW1794" s="6"/>
      <c r="HX1794" s="6"/>
      <c r="HY1794" s="6"/>
      <c r="HZ1794" s="6"/>
      <c r="IA1794" s="6"/>
      <c r="IB1794" s="6"/>
      <c r="IC1794" s="6"/>
      <c r="ID1794" s="6"/>
      <c r="IE1794" s="6"/>
      <c r="IF1794" s="6"/>
      <c r="IG1794" s="6"/>
      <c r="IH1794" s="6"/>
      <c r="II1794" s="6"/>
      <c r="IJ1794" s="6"/>
      <c r="IK1794" s="6"/>
      <c r="IL1794" s="6"/>
      <c r="IM1794" s="6"/>
      <c r="IN1794" s="6"/>
      <c r="IO1794" s="6"/>
      <c r="IP1794" s="6"/>
      <c r="IQ1794" s="6"/>
      <c r="IR1794" s="6"/>
      <c r="IS1794" s="6"/>
      <c r="IT1794" s="6"/>
      <c r="IU1794" s="6"/>
      <c r="IV1794" s="6"/>
      <c r="IW1794" s="6"/>
      <c r="IX1794" s="6"/>
      <c r="IY1794" s="6"/>
      <c r="IZ1794" s="6"/>
    </row>
    <row r="1795" spans="1:260" s="5" customFormat="1" x14ac:dyDescent="0.35">
      <c r="A1795" s="32">
        <v>1791</v>
      </c>
      <c r="B1795" s="33">
        <f>ESTUDIANTES!B1795</f>
        <v>0</v>
      </c>
      <c r="C1795" s="33">
        <f>ESTUDIANTES!C1795</f>
        <v>0</v>
      </c>
      <c r="D1795" s="99">
        <f>ESTUDIANTES!D1795</f>
        <v>0</v>
      </c>
      <c r="E1795" s="99"/>
      <c r="F1795" s="99"/>
      <c r="G1795" s="99"/>
      <c r="H1795" s="34">
        <f>ESTUDIANTES!E1795</f>
        <v>0</v>
      </c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  <c r="GG1795" s="6"/>
      <c r="GH1795" s="6"/>
      <c r="GI1795" s="6"/>
      <c r="GJ1795" s="6"/>
      <c r="GK1795" s="6"/>
      <c r="GL1795" s="6"/>
      <c r="GM1795" s="6"/>
      <c r="GN1795" s="6"/>
      <c r="GO1795" s="6"/>
      <c r="GP1795" s="6"/>
      <c r="GQ1795" s="6"/>
      <c r="GR1795" s="6"/>
      <c r="GS1795" s="6"/>
      <c r="GT1795" s="6"/>
      <c r="GU1795" s="6"/>
      <c r="GV1795" s="6"/>
      <c r="GW1795" s="6"/>
      <c r="GX1795" s="6"/>
      <c r="GY1795" s="6"/>
      <c r="GZ1795" s="6"/>
      <c r="HA1795" s="6"/>
      <c r="HB1795" s="6"/>
      <c r="HC1795" s="6"/>
      <c r="HD1795" s="6"/>
      <c r="HE1795" s="6"/>
      <c r="HF1795" s="6"/>
      <c r="HG1795" s="6"/>
      <c r="HH1795" s="6"/>
      <c r="HI1795" s="6"/>
      <c r="HJ1795" s="6"/>
      <c r="HK1795" s="6"/>
      <c r="HL1795" s="6"/>
      <c r="HM1795" s="6"/>
      <c r="HN1795" s="6"/>
      <c r="HO1795" s="6"/>
      <c r="HP1795" s="6"/>
      <c r="HQ1795" s="6"/>
      <c r="HR1795" s="6"/>
      <c r="HS1795" s="6"/>
      <c r="HT1795" s="6"/>
      <c r="HU1795" s="6"/>
      <c r="HV1795" s="6"/>
      <c r="HW1795" s="6"/>
      <c r="HX1795" s="6"/>
      <c r="HY1795" s="6"/>
      <c r="HZ1795" s="6"/>
      <c r="IA1795" s="6"/>
      <c r="IB1795" s="6"/>
      <c r="IC1795" s="6"/>
      <c r="ID1795" s="6"/>
      <c r="IE1795" s="6"/>
      <c r="IF1795" s="6"/>
      <c r="IG1795" s="6"/>
      <c r="IH1795" s="6"/>
      <c r="II1795" s="6"/>
      <c r="IJ1795" s="6"/>
      <c r="IK1795" s="6"/>
      <c r="IL1795" s="6"/>
      <c r="IM1795" s="6"/>
      <c r="IN1795" s="6"/>
      <c r="IO1795" s="6"/>
      <c r="IP1795" s="6"/>
      <c r="IQ1795" s="6"/>
      <c r="IR1795" s="6"/>
      <c r="IS1795" s="6"/>
      <c r="IT1795" s="6"/>
      <c r="IU1795" s="6"/>
      <c r="IV1795" s="6"/>
      <c r="IW1795" s="6"/>
      <c r="IX1795" s="6"/>
      <c r="IY1795" s="6"/>
      <c r="IZ1795" s="6"/>
    </row>
    <row r="1796" spans="1:260" s="5" customFormat="1" x14ac:dyDescent="0.35">
      <c r="A1796" s="32">
        <v>1792</v>
      </c>
      <c r="B1796" s="33">
        <f>ESTUDIANTES!B1796</f>
        <v>0</v>
      </c>
      <c r="C1796" s="33">
        <f>ESTUDIANTES!C1796</f>
        <v>0</v>
      </c>
      <c r="D1796" s="99">
        <f>ESTUDIANTES!D1796</f>
        <v>0</v>
      </c>
      <c r="E1796" s="99"/>
      <c r="F1796" s="99"/>
      <c r="G1796" s="99"/>
      <c r="H1796" s="34">
        <f>ESTUDIANTES!E1796</f>
        <v>0</v>
      </c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  <c r="GG1796" s="6"/>
      <c r="GH1796" s="6"/>
      <c r="GI1796" s="6"/>
      <c r="GJ1796" s="6"/>
      <c r="GK1796" s="6"/>
      <c r="GL1796" s="6"/>
      <c r="GM1796" s="6"/>
      <c r="GN1796" s="6"/>
      <c r="GO1796" s="6"/>
      <c r="GP1796" s="6"/>
      <c r="GQ1796" s="6"/>
      <c r="GR1796" s="6"/>
      <c r="GS1796" s="6"/>
      <c r="GT1796" s="6"/>
      <c r="GU1796" s="6"/>
      <c r="GV1796" s="6"/>
      <c r="GW1796" s="6"/>
      <c r="GX1796" s="6"/>
      <c r="GY1796" s="6"/>
      <c r="GZ1796" s="6"/>
      <c r="HA1796" s="6"/>
      <c r="HB1796" s="6"/>
      <c r="HC1796" s="6"/>
      <c r="HD1796" s="6"/>
      <c r="HE1796" s="6"/>
      <c r="HF1796" s="6"/>
      <c r="HG1796" s="6"/>
      <c r="HH1796" s="6"/>
      <c r="HI1796" s="6"/>
      <c r="HJ1796" s="6"/>
      <c r="HK1796" s="6"/>
      <c r="HL1796" s="6"/>
      <c r="HM1796" s="6"/>
      <c r="HN1796" s="6"/>
      <c r="HO1796" s="6"/>
      <c r="HP1796" s="6"/>
      <c r="HQ1796" s="6"/>
      <c r="HR1796" s="6"/>
      <c r="HS1796" s="6"/>
      <c r="HT1796" s="6"/>
      <c r="HU1796" s="6"/>
      <c r="HV1796" s="6"/>
      <c r="HW1796" s="6"/>
      <c r="HX1796" s="6"/>
      <c r="HY1796" s="6"/>
      <c r="HZ1796" s="6"/>
      <c r="IA1796" s="6"/>
      <c r="IB1796" s="6"/>
      <c r="IC1796" s="6"/>
      <c r="ID1796" s="6"/>
      <c r="IE1796" s="6"/>
      <c r="IF1796" s="6"/>
      <c r="IG1796" s="6"/>
      <c r="IH1796" s="6"/>
      <c r="II1796" s="6"/>
      <c r="IJ1796" s="6"/>
      <c r="IK1796" s="6"/>
      <c r="IL1796" s="6"/>
      <c r="IM1796" s="6"/>
      <c r="IN1796" s="6"/>
      <c r="IO1796" s="6"/>
      <c r="IP1796" s="6"/>
      <c r="IQ1796" s="6"/>
      <c r="IR1796" s="6"/>
      <c r="IS1796" s="6"/>
      <c r="IT1796" s="6"/>
      <c r="IU1796" s="6"/>
      <c r="IV1796" s="6"/>
      <c r="IW1796" s="6"/>
      <c r="IX1796" s="6"/>
      <c r="IY1796" s="6"/>
      <c r="IZ1796" s="6"/>
    </row>
    <row r="1797" spans="1:260" s="5" customFormat="1" x14ac:dyDescent="0.35">
      <c r="A1797" s="32">
        <v>1793</v>
      </c>
      <c r="B1797" s="33">
        <f>ESTUDIANTES!B1797</f>
        <v>0</v>
      </c>
      <c r="C1797" s="33">
        <f>ESTUDIANTES!C1797</f>
        <v>0</v>
      </c>
      <c r="D1797" s="99">
        <f>ESTUDIANTES!D1797</f>
        <v>0</v>
      </c>
      <c r="E1797" s="99"/>
      <c r="F1797" s="99"/>
      <c r="G1797" s="99"/>
      <c r="H1797" s="34">
        <f>ESTUDIANTES!E1797</f>
        <v>0</v>
      </c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  <c r="GG1797" s="6"/>
      <c r="GH1797" s="6"/>
      <c r="GI1797" s="6"/>
      <c r="GJ1797" s="6"/>
      <c r="GK1797" s="6"/>
      <c r="GL1797" s="6"/>
      <c r="GM1797" s="6"/>
      <c r="GN1797" s="6"/>
      <c r="GO1797" s="6"/>
      <c r="GP1797" s="6"/>
      <c r="GQ1797" s="6"/>
      <c r="GR1797" s="6"/>
      <c r="GS1797" s="6"/>
      <c r="GT1797" s="6"/>
      <c r="GU1797" s="6"/>
      <c r="GV1797" s="6"/>
      <c r="GW1797" s="6"/>
      <c r="GX1797" s="6"/>
      <c r="GY1797" s="6"/>
      <c r="GZ1797" s="6"/>
      <c r="HA1797" s="6"/>
      <c r="HB1797" s="6"/>
      <c r="HC1797" s="6"/>
      <c r="HD1797" s="6"/>
      <c r="HE1797" s="6"/>
      <c r="HF1797" s="6"/>
      <c r="HG1797" s="6"/>
      <c r="HH1797" s="6"/>
      <c r="HI1797" s="6"/>
      <c r="HJ1797" s="6"/>
      <c r="HK1797" s="6"/>
      <c r="HL1797" s="6"/>
      <c r="HM1797" s="6"/>
      <c r="HN1797" s="6"/>
      <c r="HO1797" s="6"/>
      <c r="HP1797" s="6"/>
      <c r="HQ1797" s="6"/>
      <c r="HR1797" s="6"/>
      <c r="HS1797" s="6"/>
      <c r="HT1797" s="6"/>
      <c r="HU1797" s="6"/>
      <c r="HV1797" s="6"/>
      <c r="HW1797" s="6"/>
      <c r="HX1797" s="6"/>
      <c r="HY1797" s="6"/>
      <c r="HZ1797" s="6"/>
      <c r="IA1797" s="6"/>
      <c r="IB1797" s="6"/>
      <c r="IC1797" s="6"/>
      <c r="ID1797" s="6"/>
      <c r="IE1797" s="6"/>
      <c r="IF1797" s="6"/>
      <c r="IG1797" s="6"/>
      <c r="IH1797" s="6"/>
      <c r="II1797" s="6"/>
      <c r="IJ1797" s="6"/>
      <c r="IK1797" s="6"/>
      <c r="IL1797" s="6"/>
      <c r="IM1797" s="6"/>
      <c r="IN1797" s="6"/>
      <c r="IO1797" s="6"/>
      <c r="IP1797" s="6"/>
      <c r="IQ1797" s="6"/>
      <c r="IR1797" s="6"/>
      <c r="IS1797" s="6"/>
      <c r="IT1797" s="6"/>
      <c r="IU1797" s="6"/>
      <c r="IV1797" s="6"/>
      <c r="IW1797" s="6"/>
      <c r="IX1797" s="6"/>
      <c r="IY1797" s="6"/>
      <c r="IZ1797" s="6"/>
    </row>
    <row r="1798" spans="1:260" s="5" customFormat="1" x14ac:dyDescent="0.35">
      <c r="A1798" s="32">
        <v>1794</v>
      </c>
      <c r="B1798" s="33">
        <f>ESTUDIANTES!B1798</f>
        <v>0</v>
      </c>
      <c r="C1798" s="33">
        <f>ESTUDIANTES!C1798</f>
        <v>0</v>
      </c>
      <c r="D1798" s="99">
        <f>ESTUDIANTES!D1798</f>
        <v>0</v>
      </c>
      <c r="E1798" s="99"/>
      <c r="F1798" s="99"/>
      <c r="G1798" s="99"/>
      <c r="H1798" s="34">
        <f>ESTUDIANTES!E1798</f>
        <v>0</v>
      </c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  <c r="FA1798" s="6"/>
      <c r="FB1798" s="6"/>
      <c r="FC1798" s="6"/>
      <c r="FD1798" s="6"/>
      <c r="FE1798" s="6"/>
      <c r="FF1798" s="6"/>
      <c r="FG1798" s="6"/>
      <c r="FH1798" s="6"/>
      <c r="FI1798" s="6"/>
      <c r="FJ1798" s="6"/>
      <c r="FK1798" s="6"/>
      <c r="FL1798" s="6"/>
      <c r="FM1798" s="6"/>
      <c r="FN1798" s="6"/>
      <c r="FO1798" s="6"/>
      <c r="FP1798" s="6"/>
      <c r="FQ1798" s="6"/>
      <c r="FR1798" s="6"/>
      <c r="FS1798" s="6"/>
      <c r="FT1798" s="6"/>
      <c r="FU1798" s="6"/>
      <c r="FV1798" s="6"/>
      <c r="FW1798" s="6"/>
      <c r="FX1798" s="6"/>
      <c r="FY1798" s="6"/>
      <c r="FZ1798" s="6"/>
      <c r="GA1798" s="6"/>
      <c r="GB1798" s="6"/>
      <c r="GC1798" s="6"/>
      <c r="GD1798" s="6"/>
      <c r="GE1798" s="6"/>
      <c r="GF1798" s="6"/>
      <c r="GG1798" s="6"/>
      <c r="GH1798" s="6"/>
      <c r="GI1798" s="6"/>
      <c r="GJ1798" s="6"/>
      <c r="GK1798" s="6"/>
      <c r="GL1798" s="6"/>
      <c r="GM1798" s="6"/>
      <c r="GN1798" s="6"/>
      <c r="GO1798" s="6"/>
      <c r="GP1798" s="6"/>
      <c r="GQ1798" s="6"/>
      <c r="GR1798" s="6"/>
      <c r="GS1798" s="6"/>
      <c r="GT1798" s="6"/>
      <c r="GU1798" s="6"/>
      <c r="GV1798" s="6"/>
      <c r="GW1798" s="6"/>
      <c r="GX1798" s="6"/>
      <c r="GY1798" s="6"/>
      <c r="GZ1798" s="6"/>
      <c r="HA1798" s="6"/>
      <c r="HB1798" s="6"/>
      <c r="HC1798" s="6"/>
      <c r="HD1798" s="6"/>
      <c r="HE1798" s="6"/>
      <c r="HF1798" s="6"/>
      <c r="HG1798" s="6"/>
      <c r="HH1798" s="6"/>
      <c r="HI1798" s="6"/>
      <c r="HJ1798" s="6"/>
      <c r="HK1798" s="6"/>
      <c r="HL1798" s="6"/>
      <c r="HM1798" s="6"/>
      <c r="HN1798" s="6"/>
      <c r="HO1798" s="6"/>
      <c r="HP1798" s="6"/>
      <c r="HQ1798" s="6"/>
      <c r="HR1798" s="6"/>
      <c r="HS1798" s="6"/>
      <c r="HT1798" s="6"/>
      <c r="HU1798" s="6"/>
      <c r="HV1798" s="6"/>
      <c r="HW1798" s="6"/>
      <c r="HX1798" s="6"/>
      <c r="HY1798" s="6"/>
      <c r="HZ1798" s="6"/>
      <c r="IA1798" s="6"/>
      <c r="IB1798" s="6"/>
      <c r="IC1798" s="6"/>
      <c r="ID1798" s="6"/>
      <c r="IE1798" s="6"/>
      <c r="IF1798" s="6"/>
      <c r="IG1798" s="6"/>
      <c r="IH1798" s="6"/>
      <c r="II1798" s="6"/>
      <c r="IJ1798" s="6"/>
      <c r="IK1798" s="6"/>
      <c r="IL1798" s="6"/>
      <c r="IM1798" s="6"/>
      <c r="IN1798" s="6"/>
      <c r="IO1798" s="6"/>
      <c r="IP1798" s="6"/>
      <c r="IQ1798" s="6"/>
      <c r="IR1798" s="6"/>
      <c r="IS1798" s="6"/>
      <c r="IT1798" s="6"/>
      <c r="IU1798" s="6"/>
      <c r="IV1798" s="6"/>
      <c r="IW1798" s="6"/>
      <c r="IX1798" s="6"/>
      <c r="IY1798" s="6"/>
      <c r="IZ1798" s="6"/>
    </row>
    <row r="1799" spans="1:260" s="5" customFormat="1" x14ac:dyDescent="0.35">
      <c r="A1799" s="32">
        <v>1795</v>
      </c>
      <c r="B1799" s="33">
        <f>ESTUDIANTES!B1799</f>
        <v>0</v>
      </c>
      <c r="C1799" s="33">
        <f>ESTUDIANTES!C1799</f>
        <v>0</v>
      </c>
      <c r="D1799" s="99">
        <f>ESTUDIANTES!D1799</f>
        <v>0</v>
      </c>
      <c r="E1799" s="99"/>
      <c r="F1799" s="99"/>
      <c r="G1799" s="99"/>
      <c r="H1799" s="34">
        <f>ESTUDIANTES!E1799</f>
        <v>0</v>
      </c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  <c r="FA1799" s="6"/>
      <c r="FB1799" s="6"/>
      <c r="FC1799" s="6"/>
      <c r="FD1799" s="6"/>
      <c r="FE1799" s="6"/>
      <c r="FF1799" s="6"/>
      <c r="FG1799" s="6"/>
      <c r="FH1799" s="6"/>
      <c r="FI1799" s="6"/>
      <c r="FJ1799" s="6"/>
      <c r="FK1799" s="6"/>
      <c r="FL1799" s="6"/>
      <c r="FM1799" s="6"/>
      <c r="FN1799" s="6"/>
      <c r="FO1799" s="6"/>
      <c r="FP1799" s="6"/>
      <c r="FQ1799" s="6"/>
      <c r="FR1799" s="6"/>
      <c r="FS1799" s="6"/>
      <c r="FT1799" s="6"/>
      <c r="FU1799" s="6"/>
      <c r="FV1799" s="6"/>
      <c r="FW1799" s="6"/>
      <c r="FX1799" s="6"/>
      <c r="FY1799" s="6"/>
      <c r="FZ1799" s="6"/>
      <c r="GA1799" s="6"/>
      <c r="GB1799" s="6"/>
      <c r="GC1799" s="6"/>
      <c r="GD1799" s="6"/>
      <c r="GE1799" s="6"/>
      <c r="GF1799" s="6"/>
      <c r="GG1799" s="6"/>
      <c r="GH1799" s="6"/>
      <c r="GI1799" s="6"/>
      <c r="GJ1799" s="6"/>
      <c r="GK1799" s="6"/>
      <c r="GL1799" s="6"/>
      <c r="GM1799" s="6"/>
      <c r="GN1799" s="6"/>
      <c r="GO1799" s="6"/>
      <c r="GP1799" s="6"/>
      <c r="GQ1799" s="6"/>
      <c r="GR1799" s="6"/>
      <c r="GS1799" s="6"/>
      <c r="GT1799" s="6"/>
      <c r="GU1799" s="6"/>
      <c r="GV1799" s="6"/>
      <c r="GW1799" s="6"/>
      <c r="GX1799" s="6"/>
      <c r="GY1799" s="6"/>
      <c r="GZ1799" s="6"/>
      <c r="HA1799" s="6"/>
      <c r="HB1799" s="6"/>
      <c r="HC1799" s="6"/>
      <c r="HD1799" s="6"/>
      <c r="HE1799" s="6"/>
      <c r="HF1799" s="6"/>
      <c r="HG1799" s="6"/>
      <c r="HH1799" s="6"/>
      <c r="HI1799" s="6"/>
      <c r="HJ1799" s="6"/>
      <c r="HK1799" s="6"/>
      <c r="HL1799" s="6"/>
      <c r="HM1799" s="6"/>
      <c r="HN1799" s="6"/>
      <c r="HO1799" s="6"/>
      <c r="HP1799" s="6"/>
      <c r="HQ1799" s="6"/>
      <c r="HR1799" s="6"/>
      <c r="HS1799" s="6"/>
      <c r="HT1799" s="6"/>
      <c r="HU1799" s="6"/>
      <c r="HV1799" s="6"/>
      <c r="HW1799" s="6"/>
      <c r="HX1799" s="6"/>
      <c r="HY1799" s="6"/>
      <c r="HZ1799" s="6"/>
      <c r="IA1799" s="6"/>
      <c r="IB1799" s="6"/>
      <c r="IC1799" s="6"/>
      <c r="ID1799" s="6"/>
      <c r="IE1799" s="6"/>
      <c r="IF1799" s="6"/>
      <c r="IG1799" s="6"/>
      <c r="IH1799" s="6"/>
      <c r="II1799" s="6"/>
      <c r="IJ1799" s="6"/>
      <c r="IK1799" s="6"/>
      <c r="IL1799" s="6"/>
      <c r="IM1799" s="6"/>
      <c r="IN1799" s="6"/>
      <c r="IO1799" s="6"/>
      <c r="IP1799" s="6"/>
      <c r="IQ1799" s="6"/>
      <c r="IR1799" s="6"/>
      <c r="IS1799" s="6"/>
      <c r="IT1799" s="6"/>
      <c r="IU1799" s="6"/>
      <c r="IV1799" s="6"/>
      <c r="IW1799" s="6"/>
      <c r="IX1799" s="6"/>
      <c r="IY1799" s="6"/>
      <c r="IZ1799" s="6"/>
    </row>
    <row r="1800" spans="1:260" s="5" customFormat="1" x14ac:dyDescent="0.35">
      <c r="A1800" s="32">
        <v>1796</v>
      </c>
      <c r="B1800" s="33">
        <f>ESTUDIANTES!B1800</f>
        <v>0</v>
      </c>
      <c r="C1800" s="33">
        <f>ESTUDIANTES!C1800</f>
        <v>0</v>
      </c>
      <c r="D1800" s="99">
        <f>ESTUDIANTES!D1800</f>
        <v>0</v>
      </c>
      <c r="E1800" s="99"/>
      <c r="F1800" s="99"/>
      <c r="G1800" s="99"/>
      <c r="H1800" s="34">
        <f>ESTUDIANTES!E1800</f>
        <v>0</v>
      </c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  <c r="GG1800" s="6"/>
      <c r="GH1800" s="6"/>
      <c r="GI1800" s="6"/>
      <c r="GJ1800" s="6"/>
      <c r="GK1800" s="6"/>
      <c r="GL1800" s="6"/>
      <c r="GM1800" s="6"/>
      <c r="GN1800" s="6"/>
      <c r="GO1800" s="6"/>
      <c r="GP1800" s="6"/>
      <c r="GQ1800" s="6"/>
      <c r="GR1800" s="6"/>
      <c r="GS1800" s="6"/>
      <c r="GT1800" s="6"/>
      <c r="GU1800" s="6"/>
      <c r="GV1800" s="6"/>
      <c r="GW1800" s="6"/>
      <c r="GX1800" s="6"/>
      <c r="GY1800" s="6"/>
      <c r="GZ1800" s="6"/>
      <c r="HA1800" s="6"/>
      <c r="HB1800" s="6"/>
      <c r="HC1800" s="6"/>
      <c r="HD1800" s="6"/>
      <c r="HE1800" s="6"/>
      <c r="HF1800" s="6"/>
      <c r="HG1800" s="6"/>
      <c r="HH1800" s="6"/>
      <c r="HI1800" s="6"/>
      <c r="HJ1800" s="6"/>
      <c r="HK1800" s="6"/>
      <c r="HL1800" s="6"/>
      <c r="HM1800" s="6"/>
      <c r="HN1800" s="6"/>
      <c r="HO1800" s="6"/>
      <c r="HP1800" s="6"/>
      <c r="HQ1800" s="6"/>
      <c r="HR1800" s="6"/>
      <c r="HS1800" s="6"/>
      <c r="HT1800" s="6"/>
      <c r="HU1800" s="6"/>
      <c r="HV1800" s="6"/>
      <c r="HW1800" s="6"/>
      <c r="HX1800" s="6"/>
      <c r="HY1800" s="6"/>
      <c r="HZ1800" s="6"/>
      <c r="IA1800" s="6"/>
      <c r="IB1800" s="6"/>
      <c r="IC1800" s="6"/>
      <c r="ID1800" s="6"/>
      <c r="IE1800" s="6"/>
      <c r="IF1800" s="6"/>
      <c r="IG1800" s="6"/>
      <c r="IH1800" s="6"/>
      <c r="II1800" s="6"/>
      <c r="IJ1800" s="6"/>
      <c r="IK1800" s="6"/>
      <c r="IL1800" s="6"/>
      <c r="IM1800" s="6"/>
      <c r="IN1800" s="6"/>
      <c r="IO1800" s="6"/>
      <c r="IP1800" s="6"/>
      <c r="IQ1800" s="6"/>
      <c r="IR1800" s="6"/>
      <c r="IS1800" s="6"/>
      <c r="IT1800" s="6"/>
      <c r="IU1800" s="6"/>
      <c r="IV1800" s="6"/>
      <c r="IW1800" s="6"/>
      <c r="IX1800" s="6"/>
      <c r="IY1800" s="6"/>
      <c r="IZ1800" s="6"/>
    </row>
    <row r="1801" spans="1:260" s="5" customFormat="1" x14ac:dyDescent="0.35">
      <c r="A1801" s="32">
        <v>1797</v>
      </c>
      <c r="B1801" s="33">
        <f>ESTUDIANTES!B1801</f>
        <v>0</v>
      </c>
      <c r="C1801" s="33">
        <f>ESTUDIANTES!C1801</f>
        <v>0</v>
      </c>
      <c r="D1801" s="99">
        <f>ESTUDIANTES!D1801</f>
        <v>0</v>
      </c>
      <c r="E1801" s="99"/>
      <c r="F1801" s="99"/>
      <c r="G1801" s="99"/>
      <c r="H1801" s="34">
        <f>ESTUDIANTES!E1801</f>
        <v>0</v>
      </c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  <c r="GG1801" s="6"/>
      <c r="GH1801" s="6"/>
      <c r="GI1801" s="6"/>
      <c r="GJ1801" s="6"/>
      <c r="GK1801" s="6"/>
      <c r="GL1801" s="6"/>
      <c r="GM1801" s="6"/>
      <c r="GN1801" s="6"/>
      <c r="GO1801" s="6"/>
      <c r="GP1801" s="6"/>
      <c r="GQ1801" s="6"/>
      <c r="GR1801" s="6"/>
      <c r="GS1801" s="6"/>
      <c r="GT1801" s="6"/>
      <c r="GU1801" s="6"/>
      <c r="GV1801" s="6"/>
      <c r="GW1801" s="6"/>
      <c r="GX1801" s="6"/>
      <c r="GY1801" s="6"/>
      <c r="GZ1801" s="6"/>
      <c r="HA1801" s="6"/>
      <c r="HB1801" s="6"/>
      <c r="HC1801" s="6"/>
      <c r="HD1801" s="6"/>
      <c r="HE1801" s="6"/>
      <c r="HF1801" s="6"/>
      <c r="HG1801" s="6"/>
      <c r="HH1801" s="6"/>
      <c r="HI1801" s="6"/>
      <c r="HJ1801" s="6"/>
      <c r="HK1801" s="6"/>
      <c r="HL1801" s="6"/>
      <c r="HM1801" s="6"/>
      <c r="HN1801" s="6"/>
      <c r="HO1801" s="6"/>
      <c r="HP1801" s="6"/>
      <c r="HQ1801" s="6"/>
      <c r="HR1801" s="6"/>
      <c r="HS1801" s="6"/>
      <c r="HT1801" s="6"/>
      <c r="HU1801" s="6"/>
      <c r="HV1801" s="6"/>
      <c r="HW1801" s="6"/>
      <c r="HX1801" s="6"/>
      <c r="HY1801" s="6"/>
      <c r="HZ1801" s="6"/>
      <c r="IA1801" s="6"/>
      <c r="IB1801" s="6"/>
      <c r="IC1801" s="6"/>
      <c r="ID1801" s="6"/>
      <c r="IE1801" s="6"/>
      <c r="IF1801" s="6"/>
      <c r="IG1801" s="6"/>
      <c r="IH1801" s="6"/>
      <c r="II1801" s="6"/>
      <c r="IJ1801" s="6"/>
      <c r="IK1801" s="6"/>
      <c r="IL1801" s="6"/>
      <c r="IM1801" s="6"/>
      <c r="IN1801" s="6"/>
      <c r="IO1801" s="6"/>
      <c r="IP1801" s="6"/>
      <c r="IQ1801" s="6"/>
      <c r="IR1801" s="6"/>
      <c r="IS1801" s="6"/>
      <c r="IT1801" s="6"/>
      <c r="IU1801" s="6"/>
      <c r="IV1801" s="6"/>
      <c r="IW1801" s="6"/>
      <c r="IX1801" s="6"/>
      <c r="IY1801" s="6"/>
      <c r="IZ1801" s="6"/>
    </row>
    <row r="1802" spans="1:260" s="5" customFormat="1" x14ac:dyDescent="0.35">
      <c r="A1802" s="32">
        <v>1798</v>
      </c>
      <c r="B1802" s="33">
        <f>ESTUDIANTES!B1802</f>
        <v>0</v>
      </c>
      <c r="C1802" s="33">
        <f>ESTUDIANTES!C1802</f>
        <v>0</v>
      </c>
      <c r="D1802" s="99">
        <f>ESTUDIANTES!D1802</f>
        <v>0</v>
      </c>
      <c r="E1802" s="99"/>
      <c r="F1802" s="99"/>
      <c r="G1802" s="99"/>
      <c r="H1802" s="34">
        <f>ESTUDIANTES!E1802</f>
        <v>0</v>
      </c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  <c r="GG1802" s="6"/>
      <c r="GH1802" s="6"/>
      <c r="GI1802" s="6"/>
      <c r="GJ1802" s="6"/>
      <c r="GK1802" s="6"/>
      <c r="GL1802" s="6"/>
      <c r="GM1802" s="6"/>
      <c r="GN1802" s="6"/>
      <c r="GO1802" s="6"/>
      <c r="GP1802" s="6"/>
      <c r="GQ1802" s="6"/>
      <c r="GR1802" s="6"/>
      <c r="GS1802" s="6"/>
      <c r="GT1802" s="6"/>
      <c r="GU1802" s="6"/>
      <c r="GV1802" s="6"/>
      <c r="GW1802" s="6"/>
      <c r="GX1802" s="6"/>
      <c r="GY1802" s="6"/>
      <c r="GZ1802" s="6"/>
      <c r="HA1802" s="6"/>
      <c r="HB1802" s="6"/>
      <c r="HC1802" s="6"/>
      <c r="HD1802" s="6"/>
      <c r="HE1802" s="6"/>
      <c r="HF1802" s="6"/>
      <c r="HG1802" s="6"/>
      <c r="HH1802" s="6"/>
      <c r="HI1802" s="6"/>
      <c r="HJ1802" s="6"/>
      <c r="HK1802" s="6"/>
      <c r="HL1802" s="6"/>
      <c r="HM1802" s="6"/>
      <c r="HN1802" s="6"/>
      <c r="HO1802" s="6"/>
      <c r="HP1802" s="6"/>
      <c r="HQ1802" s="6"/>
      <c r="HR1802" s="6"/>
      <c r="HS1802" s="6"/>
      <c r="HT1802" s="6"/>
      <c r="HU1802" s="6"/>
      <c r="HV1802" s="6"/>
      <c r="HW1802" s="6"/>
      <c r="HX1802" s="6"/>
      <c r="HY1802" s="6"/>
      <c r="HZ1802" s="6"/>
      <c r="IA1802" s="6"/>
      <c r="IB1802" s="6"/>
      <c r="IC1802" s="6"/>
      <c r="ID1802" s="6"/>
      <c r="IE1802" s="6"/>
      <c r="IF1802" s="6"/>
      <c r="IG1802" s="6"/>
      <c r="IH1802" s="6"/>
      <c r="II1802" s="6"/>
      <c r="IJ1802" s="6"/>
      <c r="IK1802" s="6"/>
      <c r="IL1802" s="6"/>
      <c r="IM1802" s="6"/>
      <c r="IN1802" s="6"/>
      <c r="IO1802" s="6"/>
      <c r="IP1802" s="6"/>
      <c r="IQ1802" s="6"/>
      <c r="IR1802" s="6"/>
      <c r="IS1802" s="6"/>
      <c r="IT1802" s="6"/>
      <c r="IU1802" s="6"/>
      <c r="IV1802" s="6"/>
      <c r="IW1802" s="6"/>
      <c r="IX1802" s="6"/>
      <c r="IY1802" s="6"/>
      <c r="IZ1802" s="6"/>
    </row>
    <row r="1803" spans="1:260" s="5" customFormat="1" x14ac:dyDescent="0.35">
      <c r="A1803" s="32">
        <v>1799</v>
      </c>
      <c r="B1803" s="33">
        <f>ESTUDIANTES!B1803</f>
        <v>0</v>
      </c>
      <c r="C1803" s="33">
        <f>ESTUDIANTES!C1803</f>
        <v>0</v>
      </c>
      <c r="D1803" s="99">
        <f>ESTUDIANTES!D1803</f>
        <v>0</v>
      </c>
      <c r="E1803" s="99"/>
      <c r="F1803" s="99"/>
      <c r="G1803" s="99"/>
      <c r="H1803" s="34">
        <f>ESTUDIANTES!E1803</f>
        <v>0</v>
      </c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  <c r="GG1803" s="6"/>
      <c r="GH1803" s="6"/>
      <c r="GI1803" s="6"/>
      <c r="GJ1803" s="6"/>
      <c r="GK1803" s="6"/>
      <c r="GL1803" s="6"/>
      <c r="GM1803" s="6"/>
      <c r="GN1803" s="6"/>
      <c r="GO1803" s="6"/>
      <c r="GP1803" s="6"/>
      <c r="GQ1803" s="6"/>
      <c r="GR1803" s="6"/>
      <c r="GS1803" s="6"/>
      <c r="GT1803" s="6"/>
      <c r="GU1803" s="6"/>
      <c r="GV1803" s="6"/>
      <c r="GW1803" s="6"/>
      <c r="GX1803" s="6"/>
      <c r="GY1803" s="6"/>
      <c r="GZ1803" s="6"/>
      <c r="HA1803" s="6"/>
      <c r="HB1803" s="6"/>
      <c r="HC1803" s="6"/>
      <c r="HD1803" s="6"/>
      <c r="HE1803" s="6"/>
      <c r="HF1803" s="6"/>
      <c r="HG1803" s="6"/>
      <c r="HH1803" s="6"/>
      <c r="HI1803" s="6"/>
      <c r="HJ1803" s="6"/>
      <c r="HK1803" s="6"/>
      <c r="HL1803" s="6"/>
      <c r="HM1803" s="6"/>
      <c r="HN1803" s="6"/>
      <c r="HO1803" s="6"/>
      <c r="HP1803" s="6"/>
      <c r="HQ1803" s="6"/>
      <c r="HR1803" s="6"/>
      <c r="HS1803" s="6"/>
      <c r="HT1803" s="6"/>
      <c r="HU1803" s="6"/>
      <c r="HV1803" s="6"/>
      <c r="HW1803" s="6"/>
      <c r="HX1803" s="6"/>
      <c r="HY1803" s="6"/>
      <c r="HZ1803" s="6"/>
      <c r="IA1803" s="6"/>
      <c r="IB1803" s="6"/>
      <c r="IC1803" s="6"/>
      <c r="ID1803" s="6"/>
      <c r="IE1803" s="6"/>
      <c r="IF1803" s="6"/>
      <c r="IG1803" s="6"/>
      <c r="IH1803" s="6"/>
      <c r="II1803" s="6"/>
      <c r="IJ1803" s="6"/>
      <c r="IK1803" s="6"/>
      <c r="IL1803" s="6"/>
      <c r="IM1803" s="6"/>
      <c r="IN1803" s="6"/>
      <c r="IO1803" s="6"/>
      <c r="IP1803" s="6"/>
      <c r="IQ1803" s="6"/>
      <c r="IR1803" s="6"/>
      <c r="IS1803" s="6"/>
      <c r="IT1803" s="6"/>
      <c r="IU1803" s="6"/>
      <c r="IV1803" s="6"/>
      <c r="IW1803" s="6"/>
      <c r="IX1803" s="6"/>
      <c r="IY1803" s="6"/>
      <c r="IZ1803" s="6"/>
    </row>
    <row r="1804" spans="1:260" s="5" customFormat="1" x14ac:dyDescent="0.35">
      <c r="A1804" s="32">
        <v>1800</v>
      </c>
      <c r="B1804" s="33">
        <f>ESTUDIANTES!B1804</f>
        <v>0</v>
      </c>
      <c r="C1804" s="33">
        <f>ESTUDIANTES!C1804</f>
        <v>0</v>
      </c>
      <c r="D1804" s="99">
        <f>ESTUDIANTES!D1804</f>
        <v>0</v>
      </c>
      <c r="E1804" s="99"/>
      <c r="F1804" s="99"/>
      <c r="G1804" s="99"/>
      <c r="H1804" s="34">
        <f>ESTUDIANTES!E1804</f>
        <v>0</v>
      </c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  <c r="FA1804" s="6"/>
      <c r="FB1804" s="6"/>
      <c r="FC1804" s="6"/>
      <c r="FD1804" s="6"/>
      <c r="FE1804" s="6"/>
      <c r="FF1804" s="6"/>
      <c r="FG1804" s="6"/>
      <c r="FH1804" s="6"/>
      <c r="FI1804" s="6"/>
      <c r="FJ1804" s="6"/>
      <c r="FK1804" s="6"/>
      <c r="FL1804" s="6"/>
      <c r="FM1804" s="6"/>
      <c r="FN1804" s="6"/>
      <c r="FO1804" s="6"/>
      <c r="FP1804" s="6"/>
      <c r="FQ1804" s="6"/>
      <c r="FR1804" s="6"/>
      <c r="FS1804" s="6"/>
      <c r="FT1804" s="6"/>
      <c r="FU1804" s="6"/>
      <c r="FV1804" s="6"/>
      <c r="FW1804" s="6"/>
      <c r="FX1804" s="6"/>
      <c r="FY1804" s="6"/>
      <c r="FZ1804" s="6"/>
      <c r="GA1804" s="6"/>
      <c r="GB1804" s="6"/>
      <c r="GC1804" s="6"/>
      <c r="GD1804" s="6"/>
      <c r="GE1804" s="6"/>
      <c r="GF1804" s="6"/>
      <c r="GG1804" s="6"/>
      <c r="GH1804" s="6"/>
      <c r="GI1804" s="6"/>
      <c r="GJ1804" s="6"/>
      <c r="GK1804" s="6"/>
      <c r="GL1804" s="6"/>
      <c r="GM1804" s="6"/>
      <c r="GN1804" s="6"/>
      <c r="GO1804" s="6"/>
      <c r="GP1804" s="6"/>
      <c r="GQ1804" s="6"/>
      <c r="GR1804" s="6"/>
      <c r="GS1804" s="6"/>
      <c r="GT1804" s="6"/>
      <c r="GU1804" s="6"/>
      <c r="GV1804" s="6"/>
      <c r="GW1804" s="6"/>
      <c r="GX1804" s="6"/>
      <c r="GY1804" s="6"/>
      <c r="GZ1804" s="6"/>
      <c r="HA1804" s="6"/>
      <c r="HB1804" s="6"/>
      <c r="HC1804" s="6"/>
      <c r="HD1804" s="6"/>
      <c r="HE1804" s="6"/>
      <c r="HF1804" s="6"/>
      <c r="HG1804" s="6"/>
      <c r="HH1804" s="6"/>
      <c r="HI1804" s="6"/>
      <c r="HJ1804" s="6"/>
      <c r="HK1804" s="6"/>
      <c r="HL1804" s="6"/>
      <c r="HM1804" s="6"/>
      <c r="HN1804" s="6"/>
      <c r="HO1804" s="6"/>
      <c r="HP1804" s="6"/>
      <c r="HQ1804" s="6"/>
      <c r="HR1804" s="6"/>
      <c r="HS1804" s="6"/>
      <c r="HT1804" s="6"/>
      <c r="HU1804" s="6"/>
      <c r="HV1804" s="6"/>
      <c r="HW1804" s="6"/>
      <c r="HX1804" s="6"/>
      <c r="HY1804" s="6"/>
      <c r="HZ1804" s="6"/>
      <c r="IA1804" s="6"/>
      <c r="IB1804" s="6"/>
      <c r="IC1804" s="6"/>
      <c r="ID1804" s="6"/>
      <c r="IE1804" s="6"/>
      <c r="IF1804" s="6"/>
      <c r="IG1804" s="6"/>
      <c r="IH1804" s="6"/>
      <c r="II1804" s="6"/>
      <c r="IJ1804" s="6"/>
      <c r="IK1804" s="6"/>
      <c r="IL1804" s="6"/>
      <c r="IM1804" s="6"/>
      <c r="IN1804" s="6"/>
      <c r="IO1804" s="6"/>
      <c r="IP1804" s="6"/>
      <c r="IQ1804" s="6"/>
      <c r="IR1804" s="6"/>
      <c r="IS1804" s="6"/>
      <c r="IT1804" s="6"/>
      <c r="IU1804" s="6"/>
      <c r="IV1804" s="6"/>
      <c r="IW1804" s="6"/>
      <c r="IX1804" s="6"/>
      <c r="IY1804" s="6"/>
      <c r="IZ1804" s="6"/>
    </row>
    <row r="1805" spans="1:260" s="5" customFormat="1" x14ac:dyDescent="0.35">
      <c r="A1805" s="32">
        <v>1801</v>
      </c>
      <c r="B1805" s="33">
        <f>ESTUDIANTES!B1805</f>
        <v>0</v>
      </c>
      <c r="C1805" s="33">
        <f>ESTUDIANTES!C1805</f>
        <v>0</v>
      </c>
      <c r="D1805" s="99">
        <f>ESTUDIANTES!D1805</f>
        <v>0</v>
      </c>
      <c r="E1805" s="99"/>
      <c r="F1805" s="99"/>
      <c r="G1805" s="99"/>
      <c r="H1805" s="34">
        <f>ESTUDIANTES!E1805</f>
        <v>0</v>
      </c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  <c r="GG1805" s="6"/>
      <c r="GH1805" s="6"/>
      <c r="GI1805" s="6"/>
      <c r="GJ1805" s="6"/>
      <c r="GK1805" s="6"/>
      <c r="GL1805" s="6"/>
      <c r="GM1805" s="6"/>
      <c r="GN1805" s="6"/>
      <c r="GO1805" s="6"/>
      <c r="GP1805" s="6"/>
      <c r="GQ1805" s="6"/>
      <c r="GR1805" s="6"/>
      <c r="GS1805" s="6"/>
      <c r="GT1805" s="6"/>
      <c r="GU1805" s="6"/>
      <c r="GV1805" s="6"/>
      <c r="GW1805" s="6"/>
      <c r="GX1805" s="6"/>
      <c r="GY1805" s="6"/>
      <c r="GZ1805" s="6"/>
      <c r="HA1805" s="6"/>
      <c r="HB1805" s="6"/>
      <c r="HC1805" s="6"/>
      <c r="HD1805" s="6"/>
      <c r="HE1805" s="6"/>
      <c r="HF1805" s="6"/>
      <c r="HG1805" s="6"/>
      <c r="HH1805" s="6"/>
      <c r="HI1805" s="6"/>
      <c r="HJ1805" s="6"/>
      <c r="HK1805" s="6"/>
      <c r="HL1805" s="6"/>
      <c r="HM1805" s="6"/>
      <c r="HN1805" s="6"/>
      <c r="HO1805" s="6"/>
      <c r="HP1805" s="6"/>
      <c r="HQ1805" s="6"/>
      <c r="HR1805" s="6"/>
      <c r="HS1805" s="6"/>
      <c r="HT1805" s="6"/>
      <c r="HU1805" s="6"/>
      <c r="HV1805" s="6"/>
      <c r="HW1805" s="6"/>
      <c r="HX1805" s="6"/>
      <c r="HY1805" s="6"/>
      <c r="HZ1805" s="6"/>
      <c r="IA1805" s="6"/>
      <c r="IB1805" s="6"/>
      <c r="IC1805" s="6"/>
      <c r="ID1805" s="6"/>
      <c r="IE1805" s="6"/>
      <c r="IF1805" s="6"/>
      <c r="IG1805" s="6"/>
      <c r="IH1805" s="6"/>
      <c r="II1805" s="6"/>
      <c r="IJ1805" s="6"/>
      <c r="IK1805" s="6"/>
      <c r="IL1805" s="6"/>
      <c r="IM1805" s="6"/>
      <c r="IN1805" s="6"/>
      <c r="IO1805" s="6"/>
      <c r="IP1805" s="6"/>
      <c r="IQ1805" s="6"/>
      <c r="IR1805" s="6"/>
      <c r="IS1805" s="6"/>
      <c r="IT1805" s="6"/>
      <c r="IU1805" s="6"/>
      <c r="IV1805" s="6"/>
      <c r="IW1805" s="6"/>
      <c r="IX1805" s="6"/>
      <c r="IY1805" s="6"/>
      <c r="IZ1805" s="6"/>
    </row>
    <row r="1806" spans="1:260" s="5" customFormat="1" x14ac:dyDescent="0.35">
      <c r="A1806" s="32">
        <v>1802</v>
      </c>
      <c r="B1806" s="33">
        <f>ESTUDIANTES!B1806</f>
        <v>0</v>
      </c>
      <c r="C1806" s="33">
        <f>ESTUDIANTES!C1806</f>
        <v>0</v>
      </c>
      <c r="D1806" s="99">
        <f>ESTUDIANTES!D1806</f>
        <v>0</v>
      </c>
      <c r="E1806" s="99"/>
      <c r="F1806" s="99"/>
      <c r="G1806" s="99"/>
      <c r="H1806" s="34">
        <f>ESTUDIANTES!E1806</f>
        <v>0</v>
      </c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  <c r="GG1806" s="6"/>
      <c r="GH1806" s="6"/>
      <c r="GI1806" s="6"/>
      <c r="GJ1806" s="6"/>
      <c r="GK1806" s="6"/>
      <c r="GL1806" s="6"/>
      <c r="GM1806" s="6"/>
      <c r="GN1806" s="6"/>
      <c r="GO1806" s="6"/>
      <c r="GP1806" s="6"/>
      <c r="GQ1806" s="6"/>
      <c r="GR1806" s="6"/>
      <c r="GS1806" s="6"/>
      <c r="GT1806" s="6"/>
      <c r="GU1806" s="6"/>
      <c r="GV1806" s="6"/>
      <c r="GW1806" s="6"/>
      <c r="GX1806" s="6"/>
      <c r="GY1806" s="6"/>
      <c r="GZ1806" s="6"/>
      <c r="HA1806" s="6"/>
      <c r="HB1806" s="6"/>
      <c r="HC1806" s="6"/>
      <c r="HD1806" s="6"/>
      <c r="HE1806" s="6"/>
      <c r="HF1806" s="6"/>
      <c r="HG1806" s="6"/>
      <c r="HH1806" s="6"/>
      <c r="HI1806" s="6"/>
      <c r="HJ1806" s="6"/>
      <c r="HK1806" s="6"/>
      <c r="HL1806" s="6"/>
      <c r="HM1806" s="6"/>
      <c r="HN1806" s="6"/>
      <c r="HO1806" s="6"/>
      <c r="HP1806" s="6"/>
      <c r="HQ1806" s="6"/>
      <c r="HR1806" s="6"/>
      <c r="HS1806" s="6"/>
      <c r="HT1806" s="6"/>
      <c r="HU1806" s="6"/>
      <c r="HV1806" s="6"/>
      <c r="HW1806" s="6"/>
      <c r="HX1806" s="6"/>
      <c r="HY1806" s="6"/>
      <c r="HZ1806" s="6"/>
      <c r="IA1806" s="6"/>
      <c r="IB1806" s="6"/>
      <c r="IC1806" s="6"/>
      <c r="ID1806" s="6"/>
      <c r="IE1806" s="6"/>
      <c r="IF1806" s="6"/>
      <c r="IG1806" s="6"/>
      <c r="IH1806" s="6"/>
      <c r="II1806" s="6"/>
      <c r="IJ1806" s="6"/>
      <c r="IK1806" s="6"/>
      <c r="IL1806" s="6"/>
      <c r="IM1806" s="6"/>
      <c r="IN1806" s="6"/>
      <c r="IO1806" s="6"/>
      <c r="IP1806" s="6"/>
      <c r="IQ1806" s="6"/>
      <c r="IR1806" s="6"/>
      <c r="IS1806" s="6"/>
      <c r="IT1806" s="6"/>
      <c r="IU1806" s="6"/>
      <c r="IV1806" s="6"/>
      <c r="IW1806" s="6"/>
      <c r="IX1806" s="6"/>
      <c r="IY1806" s="6"/>
      <c r="IZ1806" s="6"/>
    </row>
    <row r="1807" spans="1:260" s="5" customFormat="1" x14ac:dyDescent="0.35">
      <c r="A1807" s="32">
        <v>1803</v>
      </c>
      <c r="B1807" s="33">
        <f>ESTUDIANTES!B1807</f>
        <v>0</v>
      </c>
      <c r="C1807" s="33">
        <f>ESTUDIANTES!C1807</f>
        <v>0</v>
      </c>
      <c r="D1807" s="99">
        <f>ESTUDIANTES!D1807</f>
        <v>0</v>
      </c>
      <c r="E1807" s="99"/>
      <c r="F1807" s="99"/>
      <c r="G1807" s="99"/>
      <c r="H1807" s="34">
        <f>ESTUDIANTES!E1807</f>
        <v>0</v>
      </c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  <c r="GG1807" s="6"/>
      <c r="GH1807" s="6"/>
      <c r="GI1807" s="6"/>
      <c r="GJ1807" s="6"/>
      <c r="GK1807" s="6"/>
      <c r="GL1807" s="6"/>
      <c r="GM1807" s="6"/>
      <c r="GN1807" s="6"/>
      <c r="GO1807" s="6"/>
      <c r="GP1807" s="6"/>
      <c r="GQ1807" s="6"/>
      <c r="GR1807" s="6"/>
      <c r="GS1807" s="6"/>
      <c r="GT1807" s="6"/>
      <c r="GU1807" s="6"/>
      <c r="GV1807" s="6"/>
      <c r="GW1807" s="6"/>
      <c r="GX1807" s="6"/>
      <c r="GY1807" s="6"/>
      <c r="GZ1807" s="6"/>
      <c r="HA1807" s="6"/>
      <c r="HB1807" s="6"/>
      <c r="HC1807" s="6"/>
      <c r="HD1807" s="6"/>
      <c r="HE1807" s="6"/>
      <c r="HF1807" s="6"/>
      <c r="HG1807" s="6"/>
      <c r="HH1807" s="6"/>
      <c r="HI1807" s="6"/>
      <c r="HJ1807" s="6"/>
      <c r="HK1807" s="6"/>
      <c r="HL1807" s="6"/>
      <c r="HM1807" s="6"/>
      <c r="HN1807" s="6"/>
      <c r="HO1807" s="6"/>
      <c r="HP1807" s="6"/>
      <c r="HQ1807" s="6"/>
      <c r="HR1807" s="6"/>
      <c r="HS1807" s="6"/>
      <c r="HT1807" s="6"/>
      <c r="HU1807" s="6"/>
      <c r="HV1807" s="6"/>
      <c r="HW1807" s="6"/>
      <c r="HX1807" s="6"/>
      <c r="HY1807" s="6"/>
      <c r="HZ1807" s="6"/>
      <c r="IA1807" s="6"/>
      <c r="IB1807" s="6"/>
      <c r="IC1807" s="6"/>
      <c r="ID1807" s="6"/>
      <c r="IE1807" s="6"/>
      <c r="IF1807" s="6"/>
      <c r="IG1807" s="6"/>
      <c r="IH1807" s="6"/>
      <c r="II1807" s="6"/>
      <c r="IJ1807" s="6"/>
      <c r="IK1807" s="6"/>
      <c r="IL1807" s="6"/>
      <c r="IM1807" s="6"/>
      <c r="IN1807" s="6"/>
      <c r="IO1807" s="6"/>
      <c r="IP1807" s="6"/>
      <c r="IQ1807" s="6"/>
      <c r="IR1807" s="6"/>
      <c r="IS1807" s="6"/>
      <c r="IT1807" s="6"/>
      <c r="IU1807" s="6"/>
      <c r="IV1807" s="6"/>
      <c r="IW1807" s="6"/>
      <c r="IX1807" s="6"/>
      <c r="IY1807" s="6"/>
      <c r="IZ1807" s="6"/>
    </row>
    <row r="1808" spans="1:260" s="5" customFormat="1" x14ac:dyDescent="0.35">
      <c r="A1808" s="32">
        <v>1804</v>
      </c>
      <c r="B1808" s="33">
        <f>ESTUDIANTES!B1808</f>
        <v>0</v>
      </c>
      <c r="C1808" s="33">
        <f>ESTUDIANTES!C1808</f>
        <v>0</v>
      </c>
      <c r="D1808" s="99">
        <f>ESTUDIANTES!D1808</f>
        <v>0</v>
      </c>
      <c r="E1808" s="99"/>
      <c r="F1808" s="99"/>
      <c r="G1808" s="99"/>
      <c r="H1808" s="34">
        <f>ESTUDIANTES!E1808</f>
        <v>0</v>
      </c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  <c r="GG1808" s="6"/>
      <c r="GH1808" s="6"/>
      <c r="GI1808" s="6"/>
      <c r="GJ1808" s="6"/>
      <c r="GK1808" s="6"/>
      <c r="GL1808" s="6"/>
      <c r="GM1808" s="6"/>
      <c r="GN1808" s="6"/>
      <c r="GO1808" s="6"/>
      <c r="GP1808" s="6"/>
      <c r="GQ1808" s="6"/>
      <c r="GR1808" s="6"/>
      <c r="GS1808" s="6"/>
      <c r="GT1808" s="6"/>
      <c r="GU1808" s="6"/>
      <c r="GV1808" s="6"/>
      <c r="GW1808" s="6"/>
      <c r="GX1808" s="6"/>
      <c r="GY1808" s="6"/>
      <c r="GZ1808" s="6"/>
      <c r="HA1808" s="6"/>
      <c r="HB1808" s="6"/>
      <c r="HC1808" s="6"/>
      <c r="HD1808" s="6"/>
      <c r="HE1808" s="6"/>
      <c r="HF1808" s="6"/>
      <c r="HG1808" s="6"/>
      <c r="HH1808" s="6"/>
      <c r="HI1808" s="6"/>
      <c r="HJ1808" s="6"/>
      <c r="HK1808" s="6"/>
      <c r="HL1808" s="6"/>
      <c r="HM1808" s="6"/>
      <c r="HN1808" s="6"/>
      <c r="HO1808" s="6"/>
      <c r="HP1808" s="6"/>
      <c r="HQ1808" s="6"/>
      <c r="HR1808" s="6"/>
      <c r="HS1808" s="6"/>
      <c r="HT1808" s="6"/>
      <c r="HU1808" s="6"/>
      <c r="HV1808" s="6"/>
      <c r="HW1808" s="6"/>
      <c r="HX1808" s="6"/>
      <c r="HY1808" s="6"/>
      <c r="HZ1808" s="6"/>
      <c r="IA1808" s="6"/>
      <c r="IB1808" s="6"/>
      <c r="IC1808" s="6"/>
      <c r="ID1808" s="6"/>
      <c r="IE1808" s="6"/>
      <c r="IF1808" s="6"/>
      <c r="IG1808" s="6"/>
      <c r="IH1808" s="6"/>
      <c r="II1808" s="6"/>
      <c r="IJ1808" s="6"/>
      <c r="IK1808" s="6"/>
      <c r="IL1808" s="6"/>
      <c r="IM1808" s="6"/>
      <c r="IN1808" s="6"/>
      <c r="IO1808" s="6"/>
      <c r="IP1808" s="6"/>
      <c r="IQ1808" s="6"/>
      <c r="IR1808" s="6"/>
      <c r="IS1808" s="6"/>
      <c r="IT1808" s="6"/>
      <c r="IU1808" s="6"/>
      <c r="IV1808" s="6"/>
      <c r="IW1808" s="6"/>
      <c r="IX1808" s="6"/>
      <c r="IY1808" s="6"/>
      <c r="IZ1808" s="6"/>
    </row>
    <row r="1809" spans="1:260" s="5" customFormat="1" x14ac:dyDescent="0.35">
      <c r="A1809" s="32">
        <v>1805</v>
      </c>
      <c r="B1809" s="33">
        <f>ESTUDIANTES!B1809</f>
        <v>0</v>
      </c>
      <c r="C1809" s="33">
        <f>ESTUDIANTES!C1809</f>
        <v>0</v>
      </c>
      <c r="D1809" s="99">
        <f>ESTUDIANTES!D1809</f>
        <v>0</v>
      </c>
      <c r="E1809" s="99"/>
      <c r="F1809" s="99"/>
      <c r="G1809" s="99"/>
      <c r="H1809" s="34">
        <f>ESTUDIANTES!E1809</f>
        <v>0</v>
      </c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  <c r="GG1809" s="6"/>
      <c r="GH1809" s="6"/>
      <c r="GI1809" s="6"/>
      <c r="GJ1809" s="6"/>
      <c r="GK1809" s="6"/>
      <c r="GL1809" s="6"/>
      <c r="GM1809" s="6"/>
      <c r="GN1809" s="6"/>
      <c r="GO1809" s="6"/>
      <c r="GP1809" s="6"/>
      <c r="GQ1809" s="6"/>
      <c r="GR1809" s="6"/>
      <c r="GS1809" s="6"/>
      <c r="GT1809" s="6"/>
      <c r="GU1809" s="6"/>
      <c r="GV1809" s="6"/>
      <c r="GW1809" s="6"/>
      <c r="GX1809" s="6"/>
      <c r="GY1809" s="6"/>
      <c r="GZ1809" s="6"/>
      <c r="HA1809" s="6"/>
      <c r="HB1809" s="6"/>
      <c r="HC1809" s="6"/>
      <c r="HD1809" s="6"/>
      <c r="HE1809" s="6"/>
      <c r="HF1809" s="6"/>
      <c r="HG1809" s="6"/>
      <c r="HH1809" s="6"/>
      <c r="HI1809" s="6"/>
      <c r="HJ1809" s="6"/>
      <c r="HK1809" s="6"/>
      <c r="HL1809" s="6"/>
      <c r="HM1809" s="6"/>
      <c r="HN1809" s="6"/>
      <c r="HO1809" s="6"/>
      <c r="HP1809" s="6"/>
      <c r="HQ1809" s="6"/>
      <c r="HR1809" s="6"/>
      <c r="HS1809" s="6"/>
      <c r="HT1809" s="6"/>
      <c r="HU1809" s="6"/>
      <c r="HV1809" s="6"/>
      <c r="HW1809" s="6"/>
      <c r="HX1809" s="6"/>
      <c r="HY1809" s="6"/>
      <c r="HZ1809" s="6"/>
      <c r="IA1809" s="6"/>
      <c r="IB1809" s="6"/>
      <c r="IC1809" s="6"/>
      <c r="ID1809" s="6"/>
      <c r="IE1809" s="6"/>
      <c r="IF1809" s="6"/>
      <c r="IG1809" s="6"/>
      <c r="IH1809" s="6"/>
      <c r="II1809" s="6"/>
      <c r="IJ1809" s="6"/>
      <c r="IK1809" s="6"/>
      <c r="IL1809" s="6"/>
      <c r="IM1809" s="6"/>
      <c r="IN1809" s="6"/>
      <c r="IO1809" s="6"/>
      <c r="IP1809" s="6"/>
      <c r="IQ1809" s="6"/>
      <c r="IR1809" s="6"/>
      <c r="IS1809" s="6"/>
      <c r="IT1809" s="6"/>
      <c r="IU1809" s="6"/>
      <c r="IV1809" s="6"/>
      <c r="IW1809" s="6"/>
      <c r="IX1809" s="6"/>
      <c r="IY1809" s="6"/>
      <c r="IZ1809" s="6"/>
    </row>
    <row r="1810" spans="1:260" s="5" customFormat="1" x14ac:dyDescent="0.35">
      <c r="A1810" s="32">
        <v>1806</v>
      </c>
      <c r="B1810" s="33">
        <f>ESTUDIANTES!B1810</f>
        <v>0</v>
      </c>
      <c r="C1810" s="33">
        <f>ESTUDIANTES!C1810</f>
        <v>0</v>
      </c>
      <c r="D1810" s="99">
        <f>ESTUDIANTES!D1810</f>
        <v>0</v>
      </c>
      <c r="E1810" s="99"/>
      <c r="F1810" s="99"/>
      <c r="G1810" s="99"/>
      <c r="H1810" s="34">
        <f>ESTUDIANTES!E1810</f>
        <v>0</v>
      </c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  <c r="GG1810" s="6"/>
      <c r="GH1810" s="6"/>
      <c r="GI1810" s="6"/>
      <c r="GJ1810" s="6"/>
      <c r="GK1810" s="6"/>
      <c r="GL1810" s="6"/>
      <c r="GM1810" s="6"/>
      <c r="GN1810" s="6"/>
      <c r="GO1810" s="6"/>
      <c r="GP1810" s="6"/>
      <c r="GQ1810" s="6"/>
      <c r="GR1810" s="6"/>
      <c r="GS1810" s="6"/>
      <c r="GT1810" s="6"/>
      <c r="GU1810" s="6"/>
      <c r="GV1810" s="6"/>
      <c r="GW1810" s="6"/>
      <c r="GX1810" s="6"/>
      <c r="GY1810" s="6"/>
      <c r="GZ1810" s="6"/>
      <c r="HA1810" s="6"/>
      <c r="HB1810" s="6"/>
      <c r="HC1810" s="6"/>
      <c r="HD1810" s="6"/>
      <c r="HE1810" s="6"/>
      <c r="HF1810" s="6"/>
      <c r="HG1810" s="6"/>
      <c r="HH1810" s="6"/>
      <c r="HI1810" s="6"/>
      <c r="HJ1810" s="6"/>
      <c r="HK1810" s="6"/>
      <c r="HL1810" s="6"/>
      <c r="HM1810" s="6"/>
      <c r="HN1810" s="6"/>
      <c r="HO1810" s="6"/>
      <c r="HP1810" s="6"/>
      <c r="HQ1810" s="6"/>
      <c r="HR1810" s="6"/>
      <c r="HS1810" s="6"/>
      <c r="HT1810" s="6"/>
      <c r="HU1810" s="6"/>
      <c r="HV1810" s="6"/>
      <c r="HW1810" s="6"/>
      <c r="HX1810" s="6"/>
      <c r="HY1810" s="6"/>
      <c r="HZ1810" s="6"/>
      <c r="IA1810" s="6"/>
      <c r="IB1810" s="6"/>
      <c r="IC1810" s="6"/>
      <c r="ID1810" s="6"/>
      <c r="IE1810" s="6"/>
      <c r="IF1810" s="6"/>
      <c r="IG1810" s="6"/>
      <c r="IH1810" s="6"/>
      <c r="II1810" s="6"/>
      <c r="IJ1810" s="6"/>
      <c r="IK1810" s="6"/>
      <c r="IL1810" s="6"/>
      <c r="IM1810" s="6"/>
      <c r="IN1810" s="6"/>
      <c r="IO1810" s="6"/>
      <c r="IP1810" s="6"/>
      <c r="IQ1810" s="6"/>
      <c r="IR1810" s="6"/>
      <c r="IS1810" s="6"/>
      <c r="IT1810" s="6"/>
      <c r="IU1810" s="6"/>
      <c r="IV1810" s="6"/>
      <c r="IW1810" s="6"/>
      <c r="IX1810" s="6"/>
      <c r="IY1810" s="6"/>
      <c r="IZ1810" s="6"/>
    </row>
    <row r="1811" spans="1:260" s="5" customFormat="1" x14ac:dyDescent="0.35">
      <c r="A1811" s="32">
        <v>1807</v>
      </c>
      <c r="B1811" s="33">
        <f>ESTUDIANTES!B1811</f>
        <v>0</v>
      </c>
      <c r="C1811" s="33">
        <f>ESTUDIANTES!C1811</f>
        <v>0</v>
      </c>
      <c r="D1811" s="99">
        <f>ESTUDIANTES!D1811</f>
        <v>0</v>
      </c>
      <c r="E1811" s="99"/>
      <c r="F1811" s="99"/>
      <c r="G1811" s="99"/>
      <c r="H1811" s="34">
        <f>ESTUDIANTES!E1811</f>
        <v>0</v>
      </c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  <c r="GG1811" s="6"/>
      <c r="GH1811" s="6"/>
      <c r="GI1811" s="6"/>
      <c r="GJ1811" s="6"/>
      <c r="GK1811" s="6"/>
      <c r="GL1811" s="6"/>
      <c r="GM1811" s="6"/>
      <c r="GN1811" s="6"/>
      <c r="GO1811" s="6"/>
      <c r="GP1811" s="6"/>
      <c r="GQ1811" s="6"/>
      <c r="GR1811" s="6"/>
      <c r="GS1811" s="6"/>
      <c r="GT1811" s="6"/>
      <c r="GU1811" s="6"/>
      <c r="GV1811" s="6"/>
      <c r="GW1811" s="6"/>
      <c r="GX1811" s="6"/>
      <c r="GY1811" s="6"/>
      <c r="GZ1811" s="6"/>
      <c r="HA1811" s="6"/>
      <c r="HB1811" s="6"/>
      <c r="HC1811" s="6"/>
      <c r="HD1811" s="6"/>
      <c r="HE1811" s="6"/>
      <c r="HF1811" s="6"/>
      <c r="HG1811" s="6"/>
      <c r="HH1811" s="6"/>
      <c r="HI1811" s="6"/>
      <c r="HJ1811" s="6"/>
      <c r="HK1811" s="6"/>
      <c r="HL1811" s="6"/>
      <c r="HM1811" s="6"/>
      <c r="HN1811" s="6"/>
      <c r="HO1811" s="6"/>
      <c r="HP1811" s="6"/>
      <c r="HQ1811" s="6"/>
      <c r="HR1811" s="6"/>
      <c r="HS1811" s="6"/>
      <c r="HT1811" s="6"/>
      <c r="HU1811" s="6"/>
      <c r="HV1811" s="6"/>
      <c r="HW1811" s="6"/>
      <c r="HX1811" s="6"/>
      <c r="HY1811" s="6"/>
      <c r="HZ1811" s="6"/>
      <c r="IA1811" s="6"/>
      <c r="IB1811" s="6"/>
      <c r="IC1811" s="6"/>
      <c r="ID1811" s="6"/>
      <c r="IE1811" s="6"/>
      <c r="IF1811" s="6"/>
      <c r="IG1811" s="6"/>
      <c r="IH1811" s="6"/>
      <c r="II1811" s="6"/>
      <c r="IJ1811" s="6"/>
      <c r="IK1811" s="6"/>
      <c r="IL1811" s="6"/>
      <c r="IM1811" s="6"/>
      <c r="IN1811" s="6"/>
      <c r="IO1811" s="6"/>
      <c r="IP1811" s="6"/>
      <c r="IQ1811" s="6"/>
      <c r="IR1811" s="6"/>
      <c r="IS1811" s="6"/>
      <c r="IT1811" s="6"/>
      <c r="IU1811" s="6"/>
      <c r="IV1811" s="6"/>
      <c r="IW1811" s="6"/>
      <c r="IX1811" s="6"/>
      <c r="IY1811" s="6"/>
      <c r="IZ1811" s="6"/>
    </row>
    <row r="1812" spans="1:260" s="5" customFormat="1" x14ac:dyDescent="0.35">
      <c r="A1812" s="32">
        <v>1808</v>
      </c>
      <c r="B1812" s="33">
        <f>ESTUDIANTES!B1812</f>
        <v>0</v>
      </c>
      <c r="C1812" s="33">
        <f>ESTUDIANTES!C1812</f>
        <v>0</v>
      </c>
      <c r="D1812" s="99">
        <f>ESTUDIANTES!D1812</f>
        <v>0</v>
      </c>
      <c r="E1812" s="99"/>
      <c r="F1812" s="99"/>
      <c r="G1812" s="99"/>
      <c r="H1812" s="34">
        <f>ESTUDIANTES!E1812</f>
        <v>0</v>
      </c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  <c r="GG1812" s="6"/>
      <c r="GH1812" s="6"/>
      <c r="GI1812" s="6"/>
      <c r="GJ1812" s="6"/>
      <c r="GK1812" s="6"/>
      <c r="GL1812" s="6"/>
      <c r="GM1812" s="6"/>
      <c r="GN1812" s="6"/>
      <c r="GO1812" s="6"/>
      <c r="GP1812" s="6"/>
      <c r="GQ1812" s="6"/>
      <c r="GR1812" s="6"/>
      <c r="GS1812" s="6"/>
      <c r="GT1812" s="6"/>
      <c r="GU1812" s="6"/>
      <c r="GV1812" s="6"/>
      <c r="GW1812" s="6"/>
      <c r="GX1812" s="6"/>
      <c r="GY1812" s="6"/>
      <c r="GZ1812" s="6"/>
      <c r="HA1812" s="6"/>
      <c r="HB1812" s="6"/>
      <c r="HC1812" s="6"/>
      <c r="HD1812" s="6"/>
      <c r="HE1812" s="6"/>
      <c r="HF1812" s="6"/>
      <c r="HG1812" s="6"/>
      <c r="HH1812" s="6"/>
      <c r="HI1812" s="6"/>
      <c r="HJ1812" s="6"/>
      <c r="HK1812" s="6"/>
      <c r="HL1812" s="6"/>
      <c r="HM1812" s="6"/>
      <c r="HN1812" s="6"/>
      <c r="HO1812" s="6"/>
      <c r="HP1812" s="6"/>
      <c r="HQ1812" s="6"/>
      <c r="HR1812" s="6"/>
      <c r="HS1812" s="6"/>
      <c r="HT1812" s="6"/>
      <c r="HU1812" s="6"/>
      <c r="HV1812" s="6"/>
      <c r="HW1812" s="6"/>
      <c r="HX1812" s="6"/>
      <c r="HY1812" s="6"/>
      <c r="HZ1812" s="6"/>
      <c r="IA1812" s="6"/>
      <c r="IB1812" s="6"/>
      <c r="IC1812" s="6"/>
      <c r="ID1812" s="6"/>
      <c r="IE1812" s="6"/>
      <c r="IF1812" s="6"/>
      <c r="IG1812" s="6"/>
      <c r="IH1812" s="6"/>
      <c r="II1812" s="6"/>
      <c r="IJ1812" s="6"/>
      <c r="IK1812" s="6"/>
      <c r="IL1812" s="6"/>
      <c r="IM1812" s="6"/>
      <c r="IN1812" s="6"/>
      <c r="IO1812" s="6"/>
      <c r="IP1812" s="6"/>
      <c r="IQ1812" s="6"/>
      <c r="IR1812" s="6"/>
      <c r="IS1812" s="6"/>
      <c r="IT1812" s="6"/>
      <c r="IU1812" s="6"/>
      <c r="IV1812" s="6"/>
      <c r="IW1812" s="6"/>
      <c r="IX1812" s="6"/>
      <c r="IY1812" s="6"/>
      <c r="IZ1812" s="6"/>
    </row>
    <row r="1813" spans="1:260" s="5" customFormat="1" x14ac:dyDescent="0.35">
      <c r="A1813" s="32">
        <v>1809</v>
      </c>
      <c r="B1813" s="33">
        <f>ESTUDIANTES!B1813</f>
        <v>0</v>
      </c>
      <c r="C1813" s="33">
        <f>ESTUDIANTES!C1813</f>
        <v>0</v>
      </c>
      <c r="D1813" s="99">
        <f>ESTUDIANTES!D1813</f>
        <v>0</v>
      </c>
      <c r="E1813" s="99"/>
      <c r="F1813" s="99"/>
      <c r="G1813" s="99"/>
      <c r="H1813" s="34">
        <f>ESTUDIANTES!E1813</f>
        <v>0</v>
      </c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  <c r="GG1813" s="6"/>
      <c r="GH1813" s="6"/>
      <c r="GI1813" s="6"/>
      <c r="GJ1813" s="6"/>
      <c r="GK1813" s="6"/>
      <c r="GL1813" s="6"/>
      <c r="GM1813" s="6"/>
      <c r="GN1813" s="6"/>
      <c r="GO1813" s="6"/>
      <c r="GP1813" s="6"/>
      <c r="GQ1813" s="6"/>
      <c r="GR1813" s="6"/>
      <c r="GS1813" s="6"/>
      <c r="GT1813" s="6"/>
      <c r="GU1813" s="6"/>
      <c r="GV1813" s="6"/>
      <c r="GW1813" s="6"/>
      <c r="GX1813" s="6"/>
      <c r="GY1813" s="6"/>
      <c r="GZ1813" s="6"/>
      <c r="HA1813" s="6"/>
      <c r="HB1813" s="6"/>
      <c r="HC1813" s="6"/>
      <c r="HD1813" s="6"/>
      <c r="HE1813" s="6"/>
      <c r="HF1813" s="6"/>
      <c r="HG1813" s="6"/>
      <c r="HH1813" s="6"/>
      <c r="HI1813" s="6"/>
      <c r="HJ1813" s="6"/>
      <c r="HK1813" s="6"/>
      <c r="HL1813" s="6"/>
      <c r="HM1813" s="6"/>
      <c r="HN1813" s="6"/>
      <c r="HO1813" s="6"/>
      <c r="HP1813" s="6"/>
      <c r="HQ1813" s="6"/>
      <c r="HR1813" s="6"/>
      <c r="HS1813" s="6"/>
      <c r="HT1813" s="6"/>
      <c r="HU1813" s="6"/>
      <c r="HV1813" s="6"/>
      <c r="HW1813" s="6"/>
      <c r="HX1813" s="6"/>
      <c r="HY1813" s="6"/>
      <c r="HZ1813" s="6"/>
      <c r="IA1813" s="6"/>
      <c r="IB1813" s="6"/>
      <c r="IC1813" s="6"/>
      <c r="ID1813" s="6"/>
      <c r="IE1813" s="6"/>
      <c r="IF1813" s="6"/>
      <c r="IG1813" s="6"/>
      <c r="IH1813" s="6"/>
      <c r="II1813" s="6"/>
      <c r="IJ1813" s="6"/>
      <c r="IK1813" s="6"/>
      <c r="IL1813" s="6"/>
      <c r="IM1813" s="6"/>
      <c r="IN1813" s="6"/>
      <c r="IO1813" s="6"/>
      <c r="IP1813" s="6"/>
      <c r="IQ1813" s="6"/>
      <c r="IR1813" s="6"/>
      <c r="IS1813" s="6"/>
      <c r="IT1813" s="6"/>
      <c r="IU1813" s="6"/>
      <c r="IV1813" s="6"/>
      <c r="IW1813" s="6"/>
      <c r="IX1813" s="6"/>
      <c r="IY1813" s="6"/>
      <c r="IZ1813" s="6"/>
    </row>
    <row r="1814" spans="1:260" s="5" customFormat="1" x14ac:dyDescent="0.35">
      <c r="A1814" s="32">
        <v>1810</v>
      </c>
      <c r="B1814" s="33">
        <f>ESTUDIANTES!B1814</f>
        <v>0</v>
      </c>
      <c r="C1814" s="33">
        <f>ESTUDIANTES!C1814</f>
        <v>0</v>
      </c>
      <c r="D1814" s="99">
        <f>ESTUDIANTES!D1814</f>
        <v>0</v>
      </c>
      <c r="E1814" s="99"/>
      <c r="F1814" s="99"/>
      <c r="G1814" s="99"/>
      <c r="H1814" s="34">
        <f>ESTUDIANTES!E1814</f>
        <v>0</v>
      </c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  <c r="GG1814" s="6"/>
      <c r="GH1814" s="6"/>
      <c r="GI1814" s="6"/>
      <c r="GJ1814" s="6"/>
      <c r="GK1814" s="6"/>
      <c r="GL1814" s="6"/>
      <c r="GM1814" s="6"/>
      <c r="GN1814" s="6"/>
      <c r="GO1814" s="6"/>
      <c r="GP1814" s="6"/>
      <c r="GQ1814" s="6"/>
      <c r="GR1814" s="6"/>
      <c r="GS1814" s="6"/>
      <c r="GT1814" s="6"/>
      <c r="GU1814" s="6"/>
      <c r="GV1814" s="6"/>
      <c r="GW1814" s="6"/>
      <c r="GX1814" s="6"/>
      <c r="GY1814" s="6"/>
      <c r="GZ1814" s="6"/>
      <c r="HA1814" s="6"/>
      <c r="HB1814" s="6"/>
      <c r="HC1814" s="6"/>
      <c r="HD1814" s="6"/>
      <c r="HE1814" s="6"/>
      <c r="HF1814" s="6"/>
      <c r="HG1814" s="6"/>
      <c r="HH1814" s="6"/>
      <c r="HI1814" s="6"/>
      <c r="HJ1814" s="6"/>
      <c r="HK1814" s="6"/>
      <c r="HL1814" s="6"/>
      <c r="HM1814" s="6"/>
      <c r="HN1814" s="6"/>
      <c r="HO1814" s="6"/>
      <c r="HP1814" s="6"/>
      <c r="HQ1814" s="6"/>
      <c r="HR1814" s="6"/>
      <c r="HS1814" s="6"/>
      <c r="HT1814" s="6"/>
      <c r="HU1814" s="6"/>
      <c r="HV1814" s="6"/>
      <c r="HW1814" s="6"/>
      <c r="HX1814" s="6"/>
      <c r="HY1814" s="6"/>
      <c r="HZ1814" s="6"/>
      <c r="IA1814" s="6"/>
      <c r="IB1814" s="6"/>
      <c r="IC1814" s="6"/>
      <c r="ID1814" s="6"/>
      <c r="IE1814" s="6"/>
      <c r="IF1814" s="6"/>
      <c r="IG1814" s="6"/>
      <c r="IH1814" s="6"/>
      <c r="II1814" s="6"/>
      <c r="IJ1814" s="6"/>
      <c r="IK1814" s="6"/>
      <c r="IL1814" s="6"/>
      <c r="IM1814" s="6"/>
      <c r="IN1814" s="6"/>
      <c r="IO1814" s="6"/>
      <c r="IP1814" s="6"/>
      <c r="IQ1814" s="6"/>
      <c r="IR1814" s="6"/>
      <c r="IS1814" s="6"/>
      <c r="IT1814" s="6"/>
      <c r="IU1814" s="6"/>
      <c r="IV1814" s="6"/>
      <c r="IW1814" s="6"/>
      <c r="IX1814" s="6"/>
      <c r="IY1814" s="6"/>
      <c r="IZ1814" s="6"/>
    </row>
    <row r="1815" spans="1:260" s="5" customFormat="1" x14ac:dyDescent="0.35">
      <c r="A1815" s="32">
        <v>1811</v>
      </c>
      <c r="B1815" s="33">
        <f>ESTUDIANTES!B1815</f>
        <v>0</v>
      </c>
      <c r="C1815" s="33">
        <f>ESTUDIANTES!C1815</f>
        <v>0</v>
      </c>
      <c r="D1815" s="99">
        <f>ESTUDIANTES!D1815</f>
        <v>0</v>
      </c>
      <c r="E1815" s="99"/>
      <c r="F1815" s="99"/>
      <c r="G1815" s="99"/>
      <c r="H1815" s="34">
        <f>ESTUDIANTES!E1815</f>
        <v>0</v>
      </c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  <c r="GG1815" s="6"/>
      <c r="GH1815" s="6"/>
      <c r="GI1815" s="6"/>
      <c r="GJ1815" s="6"/>
      <c r="GK1815" s="6"/>
      <c r="GL1815" s="6"/>
      <c r="GM1815" s="6"/>
      <c r="GN1815" s="6"/>
      <c r="GO1815" s="6"/>
      <c r="GP1815" s="6"/>
      <c r="GQ1815" s="6"/>
      <c r="GR1815" s="6"/>
      <c r="GS1815" s="6"/>
      <c r="GT1815" s="6"/>
      <c r="GU1815" s="6"/>
      <c r="GV1815" s="6"/>
      <c r="GW1815" s="6"/>
      <c r="GX1815" s="6"/>
      <c r="GY1815" s="6"/>
      <c r="GZ1815" s="6"/>
      <c r="HA1815" s="6"/>
      <c r="HB1815" s="6"/>
      <c r="HC1815" s="6"/>
      <c r="HD1815" s="6"/>
      <c r="HE1815" s="6"/>
      <c r="HF1815" s="6"/>
      <c r="HG1815" s="6"/>
      <c r="HH1815" s="6"/>
      <c r="HI1815" s="6"/>
      <c r="HJ1815" s="6"/>
      <c r="HK1815" s="6"/>
      <c r="HL1815" s="6"/>
      <c r="HM1815" s="6"/>
      <c r="HN1815" s="6"/>
      <c r="HO1815" s="6"/>
      <c r="HP1815" s="6"/>
      <c r="HQ1815" s="6"/>
      <c r="HR1815" s="6"/>
      <c r="HS1815" s="6"/>
      <c r="HT1815" s="6"/>
      <c r="HU1815" s="6"/>
      <c r="HV1815" s="6"/>
      <c r="HW1815" s="6"/>
      <c r="HX1815" s="6"/>
      <c r="HY1815" s="6"/>
      <c r="HZ1815" s="6"/>
      <c r="IA1815" s="6"/>
      <c r="IB1815" s="6"/>
      <c r="IC1815" s="6"/>
      <c r="ID1815" s="6"/>
      <c r="IE1815" s="6"/>
      <c r="IF1815" s="6"/>
      <c r="IG1815" s="6"/>
      <c r="IH1815" s="6"/>
      <c r="II1815" s="6"/>
      <c r="IJ1815" s="6"/>
      <c r="IK1815" s="6"/>
      <c r="IL1815" s="6"/>
      <c r="IM1815" s="6"/>
      <c r="IN1815" s="6"/>
      <c r="IO1815" s="6"/>
      <c r="IP1815" s="6"/>
      <c r="IQ1815" s="6"/>
      <c r="IR1815" s="6"/>
      <c r="IS1815" s="6"/>
      <c r="IT1815" s="6"/>
      <c r="IU1815" s="6"/>
      <c r="IV1815" s="6"/>
      <c r="IW1815" s="6"/>
      <c r="IX1815" s="6"/>
      <c r="IY1815" s="6"/>
      <c r="IZ1815" s="6"/>
    </row>
    <row r="1816" spans="1:260" s="5" customFormat="1" x14ac:dyDescent="0.35">
      <c r="A1816" s="32">
        <v>1812</v>
      </c>
      <c r="B1816" s="33">
        <f>ESTUDIANTES!B1816</f>
        <v>0</v>
      </c>
      <c r="C1816" s="33">
        <f>ESTUDIANTES!C1816</f>
        <v>0</v>
      </c>
      <c r="D1816" s="99">
        <f>ESTUDIANTES!D1816</f>
        <v>0</v>
      </c>
      <c r="E1816" s="99"/>
      <c r="F1816" s="99"/>
      <c r="G1816" s="99"/>
      <c r="H1816" s="34">
        <f>ESTUDIANTES!E1816</f>
        <v>0</v>
      </c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  <c r="GG1816" s="6"/>
      <c r="GH1816" s="6"/>
      <c r="GI1816" s="6"/>
      <c r="GJ1816" s="6"/>
      <c r="GK1816" s="6"/>
      <c r="GL1816" s="6"/>
      <c r="GM1816" s="6"/>
      <c r="GN1816" s="6"/>
      <c r="GO1816" s="6"/>
      <c r="GP1816" s="6"/>
      <c r="GQ1816" s="6"/>
      <c r="GR1816" s="6"/>
      <c r="GS1816" s="6"/>
      <c r="GT1816" s="6"/>
      <c r="GU1816" s="6"/>
      <c r="GV1816" s="6"/>
      <c r="GW1816" s="6"/>
      <c r="GX1816" s="6"/>
      <c r="GY1816" s="6"/>
      <c r="GZ1816" s="6"/>
      <c r="HA1816" s="6"/>
      <c r="HB1816" s="6"/>
      <c r="HC1816" s="6"/>
      <c r="HD1816" s="6"/>
      <c r="HE1816" s="6"/>
      <c r="HF1816" s="6"/>
      <c r="HG1816" s="6"/>
      <c r="HH1816" s="6"/>
      <c r="HI1816" s="6"/>
      <c r="HJ1816" s="6"/>
      <c r="HK1816" s="6"/>
      <c r="HL1816" s="6"/>
      <c r="HM1816" s="6"/>
      <c r="HN1816" s="6"/>
      <c r="HO1816" s="6"/>
      <c r="HP1816" s="6"/>
      <c r="HQ1816" s="6"/>
      <c r="HR1816" s="6"/>
      <c r="HS1816" s="6"/>
      <c r="HT1816" s="6"/>
      <c r="HU1816" s="6"/>
      <c r="HV1816" s="6"/>
      <c r="HW1816" s="6"/>
      <c r="HX1816" s="6"/>
      <c r="HY1816" s="6"/>
      <c r="HZ1816" s="6"/>
      <c r="IA1816" s="6"/>
      <c r="IB1816" s="6"/>
      <c r="IC1816" s="6"/>
      <c r="ID1816" s="6"/>
      <c r="IE1816" s="6"/>
      <c r="IF1816" s="6"/>
      <c r="IG1816" s="6"/>
      <c r="IH1816" s="6"/>
      <c r="II1816" s="6"/>
      <c r="IJ1816" s="6"/>
      <c r="IK1816" s="6"/>
      <c r="IL1816" s="6"/>
      <c r="IM1816" s="6"/>
      <c r="IN1816" s="6"/>
      <c r="IO1816" s="6"/>
      <c r="IP1816" s="6"/>
      <c r="IQ1816" s="6"/>
      <c r="IR1816" s="6"/>
      <c r="IS1816" s="6"/>
      <c r="IT1816" s="6"/>
      <c r="IU1816" s="6"/>
      <c r="IV1816" s="6"/>
      <c r="IW1816" s="6"/>
      <c r="IX1816" s="6"/>
      <c r="IY1816" s="6"/>
      <c r="IZ1816" s="6"/>
    </row>
    <row r="1817" spans="1:260" s="5" customFormat="1" x14ac:dyDescent="0.35">
      <c r="A1817" s="32">
        <v>1813</v>
      </c>
      <c r="B1817" s="33">
        <f>ESTUDIANTES!B1817</f>
        <v>0</v>
      </c>
      <c r="C1817" s="33">
        <f>ESTUDIANTES!C1817</f>
        <v>0</v>
      </c>
      <c r="D1817" s="99">
        <f>ESTUDIANTES!D1817</f>
        <v>0</v>
      </c>
      <c r="E1817" s="99"/>
      <c r="F1817" s="99"/>
      <c r="G1817" s="99"/>
      <c r="H1817" s="34">
        <f>ESTUDIANTES!E1817</f>
        <v>0</v>
      </c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  <c r="GG1817" s="6"/>
      <c r="GH1817" s="6"/>
      <c r="GI1817" s="6"/>
      <c r="GJ1817" s="6"/>
      <c r="GK1817" s="6"/>
      <c r="GL1817" s="6"/>
      <c r="GM1817" s="6"/>
      <c r="GN1817" s="6"/>
      <c r="GO1817" s="6"/>
      <c r="GP1817" s="6"/>
      <c r="GQ1817" s="6"/>
      <c r="GR1817" s="6"/>
      <c r="GS1817" s="6"/>
      <c r="GT1817" s="6"/>
      <c r="GU1817" s="6"/>
      <c r="GV1817" s="6"/>
      <c r="GW1817" s="6"/>
      <c r="GX1817" s="6"/>
      <c r="GY1817" s="6"/>
      <c r="GZ1817" s="6"/>
      <c r="HA1817" s="6"/>
      <c r="HB1817" s="6"/>
      <c r="HC1817" s="6"/>
      <c r="HD1817" s="6"/>
      <c r="HE1817" s="6"/>
      <c r="HF1817" s="6"/>
      <c r="HG1817" s="6"/>
      <c r="HH1817" s="6"/>
      <c r="HI1817" s="6"/>
      <c r="HJ1817" s="6"/>
      <c r="HK1817" s="6"/>
      <c r="HL1817" s="6"/>
      <c r="HM1817" s="6"/>
      <c r="HN1817" s="6"/>
      <c r="HO1817" s="6"/>
      <c r="HP1817" s="6"/>
      <c r="HQ1817" s="6"/>
      <c r="HR1817" s="6"/>
      <c r="HS1817" s="6"/>
      <c r="HT1817" s="6"/>
      <c r="HU1817" s="6"/>
      <c r="HV1817" s="6"/>
      <c r="HW1817" s="6"/>
      <c r="HX1817" s="6"/>
      <c r="HY1817" s="6"/>
      <c r="HZ1817" s="6"/>
      <c r="IA1817" s="6"/>
      <c r="IB1817" s="6"/>
      <c r="IC1817" s="6"/>
      <c r="ID1817" s="6"/>
      <c r="IE1817" s="6"/>
      <c r="IF1817" s="6"/>
      <c r="IG1817" s="6"/>
      <c r="IH1817" s="6"/>
      <c r="II1817" s="6"/>
      <c r="IJ1817" s="6"/>
      <c r="IK1817" s="6"/>
      <c r="IL1817" s="6"/>
      <c r="IM1817" s="6"/>
      <c r="IN1817" s="6"/>
      <c r="IO1817" s="6"/>
      <c r="IP1817" s="6"/>
      <c r="IQ1817" s="6"/>
      <c r="IR1817" s="6"/>
      <c r="IS1817" s="6"/>
      <c r="IT1817" s="6"/>
      <c r="IU1817" s="6"/>
      <c r="IV1817" s="6"/>
      <c r="IW1817" s="6"/>
      <c r="IX1817" s="6"/>
      <c r="IY1817" s="6"/>
      <c r="IZ1817" s="6"/>
    </row>
    <row r="1818" spans="1:260" s="5" customFormat="1" x14ac:dyDescent="0.35">
      <c r="A1818" s="32">
        <v>1814</v>
      </c>
      <c r="B1818" s="33">
        <f>ESTUDIANTES!B1818</f>
        <v>0</v>
      </c>
      <c r="C1818" s="33">
        <f>ESTUDIANTES!C1818</f>
        <v>0</v>
      </c>
      <c r="D1818" s="99">
        <f>ESTUDIANTES!D1818</f>
        <v>0</v>
      </c>
      <c r="E1818" s="99"/>
      <c r="F1818" s="99"/>
      <c r="G1818" s="99"/>
      <c r="H1818" s="34">
        <f>ESTUDIANTES!E1818</f>
        <v>0</v>
      </c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  <c r="GG1818" s="6"/>
      <c r="GH1818" s="6"/>
      <c r="GI1818" s="6"/>
      <c r="GJ1818" s="6"/>
      <c r="GK1818" s="6"/>
      <c r="GL1818" s="6"/>
      <c r="GM1818" s="6"/>
      <c r="GN1818" s="6"/>
      <c r="GO1818" s="6"/>
      <c r="GP1818" s="6"/>
      <c r="GQ1818" s="6"/>
      <c r="GR1818" s="6"/>
      <c r="GS1818" s="6"/>
      <c r="GT1818" s="6"/>
      <c r="GU1818" s="6"/>
      <c r="GV1818" s="6"/>
      <c r="GW1818" s="6"/>
      <c r="GX1818" s="6"/>
      <c r="GY1818" s="6"/>
      <c r="GZ1818" s="6"/>
      <c r="HA1818" s="6"/>
      <c r="HB1818" s="6"/>
      <c r="HC1818" s="6"/>
      <c r="HD1818" s="6"/>
      <c r="HE1818" s="6"/>
      <c r="HF1818" s="6"/>
      <c r="HG1818" s="6"/>
      <c r="HH1818" s="6"/>
      <c r="HI1818" s="6"/>
      <c r="HJ1818" s="6"/>
      <c r="HK1818" s="6"/>
      <c r="HL1818" s="6"/>
      <c r="HM1818" s="6"/>
      <c r="HN1818" s="6"/>
      <c r="HO1818" s="6"/>
      <c r="HP1818" s="6"/>
      <c r="HQ1818" s="6"/>
      <c r="HR1818" s="6"/>
      <c r="HS1818" s="6"/>
      <c r="HT1818" s="6"/>
      <c r="HU1818" s="6"/>
      <c r="HV1818" s="6"/>
      <c r="HW1818" s="6"/>
      <c r="HX1818" s="6"/>
      <c r="HY1818" s="6"/>
      <c r="HZ1818" s="6"/>
      <c r="IA1818" s="6"/>
      <c r="IB1818" s="6"/>
      <c r="IC1818" s="6"/>
      <c r="ID1818" s="6"/>
      <c r="IE1818" s="6"/>
      <c r="IF1818" s="6"/>
      <c r="IG1818" s="6"/>
      <c r="IH1818" s="6"/>
      <c r="II1818" s="6"/>
      <c r="IJ1818" s="6"/>
      <c r="IK1818" s="6"/>
      <c r="IL1818" s="6"/>
      <c r="IM1818" s="6"/>
      <c r="IN1818" s="6"/>
      <c r="IO1818" s="6"/>
      <c r="IP1818" s="6"/>
      <c r="IQ1818" s="6"/>
      <c r="IR1818" s="6"/>
      <c r="IS1818" s="6"/>
      <c r="IT1818" s="6"/>
      <c r="IU1818" s="6"/>
      <c r="IV1818" s="6"/>
      <c r="IW1818" s="6"/>
      <c r="IX1818" s="6"/>
      <c r="IY1818" s="6"/>
      <c r="IZ1818" s="6"/>
    </row>
    <row r="1819" spans="1:260" s="5" customFormat="1" x14ac:dyDescent="0.35">
      <c r="A1819" s="32">
        <v>1815</v>
      </c>
      <c r="B1819" s="33">
        <f>ESTUDIANTES!B1819</f>
        <v>0</v>
      </c>
      <c r="C1819" s="33">
        <f>ESTUDIANTES!C1819</f>
        <v>0</v>
      </c>
      <c r="D1819" s="99">
        <f>ESTUDIANTES!D1819</f>
        <v>0</v>
      </c>
      <c r="E1819" s="99"/>
      <c r="F1819" s="99"/>
      <c r="G1819" s="99"/>
      <c r="H1819" s="34">
        <f>ESTUDIANTES!E1819</f>
        <v>0</v>
      </c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  <c r="GG1819" s="6"/>
      <c r="GH1819" s="6"/>
      <c r="GI1819" s="6"/>
      <c r="GJ1819" s="6"/>
      <c r="GK1819" s="6"/>
      <c r="GL1819" s="6"/>
      <c r="GM1819" s="6"/>
      <c r="GN1819" s="6"/>
      <c r="GO1819" s="6"/>
      <c r="GP1819" s="6"/>
      <c r="GQ1819" s="6"/>
      <c r="GR1819" s="6"/>
      <c r="GS1819" s="6"/>
      <c r="GT1819" s="6"/>
      <c r="GU1819" s="6"/>
      <c r="GV1819" s="6"/>
      <c r="GW1819" s="6"/>
      <c r="GX1819" s="6"/>
      <c r="GY1819" s="6"/>
      <c r="GZ1819" s="6"/>
      <c r="HA1819" s="6"/>
      <c r="HB1819" s="6"/>
      <c r="HC1819" s="6"/>
      <c r="HD1819" s="6"/>
      <c r="HE1819" s="6"/>
      <c r="HF1819" s="6"/>
      <c r="HG1819" s="6"/>
      <c r="HH1819" s="6"/>
      <c r="HI1819" s="6"/>
      <c r="HJ1819" s="6"/>
      <c r="HK1819" s="6"/>
      <c r="HL1819" s="6"/>
      <c r="HM1819" s="6"/>
      <c r="HN1819" s="6"/>
      <c r="HO1819" s="6"/>
      <c r="HP1819" s="6"/>
      <c r="HQ1819" s="6"/>
      <c r="HR1819" s="6"/>
      <c r="HS1819" s="6"/>
      <c r="HT1819" s="6"/>
      <c r="HU1819" s="6"/>
      <c r="HV1819" s="6"/>
      <c r="HW1819" s="6"/>
      <c r="HX1819" s="6"/>
      <c r="HY1819" s="6"/>
      <c r="HZ1819" s="6"/>
      <c r="IA1819" s="6"/>
      <c r="IB1819" s="6"/>
      <c r="IC1819" s="6"/>
      <c r="ID1819" s="6"/>
      <c r="IE1819" s="6"/>
      <c r="IF1819" s="6"/>
      <c r="IG1819" s="6"/>
      <c r="IH1819" s="6"/>
      <c r="II1819" s="6"/>
      <c r="IJ1819" s="6"/>
      <c r="IK1819" s="6"/>
      <c r="IL1819" s="6"/>
      <c r="IM1819" s="6"/>
      <c r="IN1819" s="6"/>
      <c r="IO1819" s="6"/>
      <c r="IP1819" s="6"/>
      <c r="IQ1819" s="6"/>
      <c r="IR1819" s="6"/>
      <c r="IS1819" s="6"/>
      <c r="IT1819" s="6"/>
      <c r="IU1819" s="6"/>
      <c r="IV1819" s="6"/>
      <c r="IW1819" s="6"/>
      <c r="IX1819" s="6"/>
      <c r="IY1819" s="6"/>
      <c r="IZ1819" s="6"/>
    </row>
    <row r="1820" spans="1:260" s="5" customFormat="1" x14ac:dyDescent="0.35">
      <c r="A1820" s="32">
        <v>1816</v>
      </c>
      <c r="B1820" s="33">
        <f>ESTUDIANTES!B1820</f>
        <v>0</v>
      </c>
      <c r="C1820" s="33">
        <f>ESTUDIANTES!C1820</f>
        <v>0</v>
      </c>
      <c r="D1820" s="99">
        <f>ESTUDIANTES!D1820</f>
        <v>0</v>
      </c>
      <c r="E1820" s="99"/>
      <c r="F1820" s="99"/>
      <c r="G1820" s="99"/>
      <c r="H1820" s="34">
        <f>ESTUDIANTES!E1820</f>
        <v>0</v>
      </c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  <c r="GG1820" s="6"/>
      <c r="GH1820" s="6"/>
      <c r="GI1820" s="6"/>
      <c r="GJ1820" s="6"/>
      <c r="GK1820" s="6"/>
      <c r="GL1820" s="6"/>
      <c r="GM1820" s="6"/>
      <c r="GN1820" s="6"/>
      <c r="GO1820" s="6"/>
      <c r="GP1820" s="6"/>
      <c r="GQ1820" s="6"/>
      <c r="GR1820" s="6"/>
      <c r="GS1820" s="6"/>
      <c r="GT1820" s="6"/>
      <c r="GU1820" s="6"/>
      <c r="GV1820" s="6"/>
      <c r="GW1820" s="6"/>
      <c r="GX1820" s="6"/>
      <c r="GY1820" s="6"/>
      <c r="GZ1820" s="6"/>
      <c r="HA1820" s="6"/>
      <c r="HB1820" s="6"/>
      <c r="HC1820" s="6"/>
      <c r="HD1820" s="6"/>
      <c r="HE1820" s="6"/>
      <c r="HF1820" s="6"/>
      <c r="HG1820" s="6"/>
      <c r="HH1820" s="6"/>
      <c r="HI1820" s="6"/>
      <c r="HJ1820" s="6"/>
      <c r="HK1820" s="6"/>
      <c r="HL1820" s="6"/>
      <c r="HM1820" s="6"/>
      <c r="HN1820" s="6"/>
      <c r="HO1820" s="6"/>
      <c r="HP1820" s="6"/>
      <c r="HQ1820" s="6"/>
      <c r="HR1820" s="6"/>
      <c r="HS1820" s="6"/>
      <c r="HT1820" s="6"/>
      <c r="HU1820" s="6"/>
      <c r="HV1820" s="6"/>
      <c r="HW1820" s="6"/>
      <c r="HX1820" s="6"/>
      <c r="HY1820" s="6"/>
      <c r="HZ1820" s="6"/>
      <c r="IA1820" s="6"/>
      <c r="IB1820" s="6"/>
      <c r="IC1820" s="6"/>
      <c r="ID1820" s="6"/>
      <c r="IE1820" s="6"/>
      <c r="IF1820" s="6"/>
      <c r="IG1820" s="6"/>
      <c r="IH1820" s="6"/>
      <c r="II1820" s="6"/>
      <c r="IJ1820" s="6"/>
      <c r="IK1820" s="6"/>
      <c r="IL1820" s="6"/>
      <c r="IM1820" s="6"/>
      <c r="IN1820" s="6"/>
      <c r="IO1820" s="6"/>
      <c r="IP1820" s="6"/>
      <c r="IQ1820" s="6"/>
      <c r="IR1820" s="6"/>
      <c r="IS1820" s="6"/>
      <c r="IT1820" s="6"/>
      <c r="IU1820" s="6"/>
      <c r="IV1820" s="6"/>
      <c r="IW1820" s="6"/>
      <c r="IX1820" s="6"/>
      <c r="IY1820" s="6"/>
      <c r="IZ1820" s="6"/>
    </row>
    <row r="1821" spans="1:260" s="5" customFormat="1" x14ac:dyDescent="0.35">
      <c r="A1821" s="32">
        <v>1817</v>
      </c>
      <c r="B1821" s="33">
        <f>ESTUDIANTES!B1821</f>
        <v>0</v>
      </c>
      <c r="C1821" s="33">
        <f>ESTUDIANTES!C1821</f>
        <v>0</v>
      </c>
      <c r="D1821" s="99">
        <f>ESTUDIANTES!D1821</f>
        <v>0</v>
      </c>
      <c r="E1821" s="99"/>
      <c r="F1821" s="99"/>
      <c r="G1821" s="99"/>
      <c r="H1821" s="34">
        <f>ESTUDIANTES!E1821</f>
        <v>0</v>
      </c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  <c r="GG1821" s="6"/>
      <c r="GH1821" s="6"/>
      <c r="GI1821" s="6"/>
      <c r="GJ1821" s="6"/>
      <c r="GK1821" s="6"/>
      <c r="GL1821" s="6"/>
      <c r="GM1821" s="6"/>
      <c r="GN1821" s="6"/>
      <c r="GO1821" s="6"/>
      <c r="GP1821" s="6"/>
      <c r="GQ1821" s="6"/>
      <c r="GR1821" s="6"/>
      <c r="GS1821" s="6"/>
      <c r="GT1821" s="6"/>
      <c r="GU1821" s="6"/>
      <c r="GV1821" s="6"/>
      <c r="GW1821" s="6"/>
      <c r="GX1821" s="6"/>
      <c r="GY1821" s="6"/>
      <c r="GZ1821" s="6"/>
      <c r="HA1821" s="6"/>
      <c r="HB1821" s="6"/>
      <c r="HC1821" s="6"/>
      <c r="HD1821" s="6"/>
      <c r="HE1821" s="6"/>
      <c r="HF1821" s="6"/>
      <c r="HG1821" s="6"/>
      <c r="HH1821" s="6"/>
      <c r="HI1821" s="6"/>
      <c r="HJ1821" s="6"/>
      <c r="HK1821" s="6"/>
      <c r="HL1821" s="6"/>
      <c r="HM1821" s="6"/>
      <c r="HN1821" s="6"/>
      <c r="HO1821" s="6"/>
      <c r="HP1821" s="6"/>
      <c r="HQ1821" s="6"/>
      <c r="HR1821" s="6"/>
      <c r="HS1821" s="6"/>
      <c r="HT1821" s="6"/>
      <c r="HU1821" s="6"/>
      <c r="HV1821" s="6"/>
      <c r="HW1821" s="6"/>
      <c r="HX1821" s="6"/>
      <c r="HY1821" s="6"/>
      <c r="HZ1821" s="6"/>
      <c r="IA1821" s="6"/>
      <c r="IB1821" s="6"/>
      <c r="IC1821" s="6"/>
      <c r="ID1821" s="6"/>
      <c r="IE1821" s="6"/>
      <c r="IF1821" s="6"/>
      <c r="IG1821" s="6"/>
      <c r="IH1821" s="6"/>
      <c r="II1821" s="6"/>
      <c r="IJ1821" s="6"/>
      <c r="IK1821" s="6"/>
      <c r="IL1821" s="6"/>
      <c r="IM1821" s="6"/>
      <c r="IN1821" s="6"/>
      <c r="IO1821" s="6"/>
      <c r="IP1821" s="6"/>
      <c r="IQ1821" s="6"/>
      <c r="IR1821" s="6"/>
      <c r="IS1821" s="6"/>
      <c r="IT1821" s="6"/>
      <c r="IU1821" s="6"/>
      <c r="IV1821" s="6"/>
      <c r="IW1821" s="6"/>
      <c r="IX1821" s="6"/>
      <c r="IY1821" s="6"/>
      <c r="IZ1821" s="6"/>
    </row>
    <row r="1822" spans="1:260" s="5" customFormat="1" x14ac:dyDescent="0.35">
      <c r="A1822" s="32">
        <v>1818</v>
      </c>
      <c r="B1822" s="33">
        <f>ESTUDIANTES!B1822</f>
        <v>0</v>
      </c>
      <c r="C1822" s="33">
        <f>ESTUDIANTES!C1822</f>
        <v>0</v>
      </c>
      <c r="D1822" s="99">
        <f>ESTUDIANTES!D1822</f>
        <v>0</v>
      </c>
      <c r="E1822" s="99"/>
      <c r="F1822" s="99"/>
      <c r="G1822" s="99"/>
      <c r="H1822" s="34">
        <f>ESTUDIANTES!E1822</f>
        <v>0</v>
      </c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  <c r="GG1822" s="6"/>
      <c r="GH1822" s="6"/>
      <c r="GI1822" s="6"/>
      <c r="GJ1822" s="6"/>
      <c r="GK1822" s="6"/>
      <c r="GL1822" s="6"/>
      <c r="GM1822" s="6"/>
      <c r="GN1822" s="6"/>
      <c r="GO1822" s="6"/>
      <c r="GP1822" s="6"/>
      <c r="GQ1822" s="6"/>
      <c r="GR1822" s="6"/>
      <c r="GS1822" s="6"/>
      <c r="GT1822" s="6"/>
      <c r="GU1822" s="6"/>
      <c r="GV1822" s="6"/>
      <c r="GW1822" s="6"/>
      <c r="GX1822" s="6"/>
      <c r="GY1822" s="6"/>
      <c r="GZ1822" s="6"/>
      <c r="HA1822" s="6"/>
      <c r="HB1822" s="6"/>
      <c r="HC1822" s="6"/>
      <c r="HD1822" s="6"/>
      <c r="HE1822" s="6"/>
      <c r="HF1822" s="6"/>
      <c r="HG1822" s="6"/>
      <c r="HH1822" s="6"/>
      <c r="HI1822" s="6"/>
      <c r="HJ1822" s="6"/>
      <c r="HK1822" s="6"/>
      <c r="HL1822" s="6"/>
      <c r="HM1822" s="6"/>
      <c r="HN1822" s="6"/>
      <c r="HO1822" s="6"/>
      <c r="HP1822" s="6"/>
      <c r="HQ1822" s="6"/>
      <c r="HR1822" s="6"/>
      <c r="HS1822" s="6"/>
      <c r="HT1822" s="6"/>
      <c r="HU1822" s="6"/>
      <c r="HV1822" s="6"/>
      <c r="HW1822" s="6"/>
      <c r="HX1822" s="6"/>
      <c r="HY1822" s="6"/>
      <c r="HZ1822" s="6"/>
      <c r="IA1822" s="6"/>
      <c r="IB1822" s="6"/>
      <c r="IC1822" s="6"/>
      <c r="ID1822" s="6"/>
      <c r="IE1822" s="6"/>
      <c r="IF1822" s="6"/>
      <c r="IG1822" s="6"/>
      <c r="IH1822" s="6"/>
      <c r="II1822" s="6"/>
      <c r="IJ1822" s="6"/>
      <c r="IK1822" s="6"/>
      <c r="IL1822" s="6"/>
      <c r="IM1822" s="6"/>
      <c r="IN1822" s="6"/>
      <c r="IO1822" s="6"/>
      <c r="IP1822" s="6"/>
      <c r="IQ1822" s="6"/>
      <c r="IR1822" s="6"/>
      <c r="IS1822" s="6"/>
      <c r="IT1822" s="6"/>
      <c r="IU1822" s="6"/>
      <c r="IV1822" s="6"/>
      <c r="IW1822" s="6"/>
      <c r="IX1822" s="6"/>
      <c r="IY1822" s="6"/>
      <c r="IZ1822" s="6"/>
    </row>
    <row r="1823" spans="1:260" s="5" customFormat="1" x14ac:dyDescent="0.35">
      <c r="A1823" s="32">
        <v>1819</v>
      </c>
      <c r="B1823" s="33">
        <f>ESTUDIANTES!B1823</f>
        <v>0</v>
      </c>
      <c r="C1823" s="33">
        <f>ESTUDIANTES!C1823</f>
        <v>0</v>
      </c>
      <c r="D1823" s="99">
        <f>ESTUDIANTES!D1823</f>
        <v>0</v>
      </c>
      <c r="E1823" s="99"/>
      <c r="F1823" s="99"/>
      <c r="G1823" s="99"/>
      <c r="H1823" s="34">
        <f>ESTUDIANTES!E1823</f>
        <v>0</v>
      </c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  <c r="GG1823" s="6"/>
      <c r="GH1823" s="6"/>
      <c r="GI1823" s="6"/>
      <c r="GJ1823" s="6"/>
      <c r="GK1823" s="6"/>
      <c r="GL1823" s="6"/>
      <c r="GM1823" s="6"/>
      <c r="GN1823" s="6"/>
      <c r="GO1823" s="6"/>
      <c r="GP1823" s="6"/>
      <c r="GQ1823" s="6"/>
      <c r="GR1823" s="6"/>
      <c r="GS1823" s="6"/>
      <c r="GT1823" s="6"/>
      <c r="GU1823" s="6"/>
      <c r="GV1823" s="6"/>
      <c r="GW1823" s="6"/>
      <c r="GX1823" s="6"/>
      <c r="GY1823" s="6"/>
      <c r="GZ1823" s="6"/>
      <c r="HA1823" s="6"/>
      <c r="HB1823" s="6"/>
      <c r="HC1823" s="6"/>
      <c r="HD1823" s="6"/>
      <c r="HE1823" s="6"/>
      <c r="HF1823" s="6"/>
      <c r="HG1823" s="6"/>
      <c r="HH1823" s="6"/>
      <c r="HI1823" s="6"/>
      <c r="HJ1823" s="6"/>
      <c r="HK1823" s="6"/>
      <c r="HL1823" s="6"/>
      <c r="HM1823" s="6"/>
      <c r="HN1823" s="6"/>
      <c r="HO1823" s="6"/>
      <c r="HP1823" s="6"/>
      <c r="HQ1823" s="6"/>
      <c r="HR1823" s="6"/>
      <c r="HS1823" s="6"/>
      <c r="HT1823" s="6"/>
      <c r="HU1823" s="6"/>
      <c r="HV1823" s="6"/>
      <c r="HW1823" s="6"/>
      <c r="HX1823" s="6"/>
      <c r="HY1823" s="6"/>
      <c r="HZ1823" s="6"/>
      <c r="IA1823" s="6"/>
      <c r="IB1823" s="6"/>
      <c r="IC1823" s="6"/>
      <c r="ID1823" s="6"/>
      <c r="IE1823" s="6"/>
      <c r="IF1823" s="6"/>
      <c r="IG1823" s="6"/>
      <c r="IH1823" s="6"/>
      <c r="II1823" s="6"/>
      <c r="IJ1823" s="6"/>
      <c r="IK1823" s="6"/>
      <c r="IL1823" s="6"/>
      <c r="IM1823" s="6"/>
      <c r="IN1823" s="6"/>
      <c r="IO1823" s="6"/>
      <c r="IP1823" s="6"/>
      <c r="IQ1823" s="6"/>
      <c r="IR1823" s="6"/>
      <c r="IS1823" s="6"/>
      <c r="IT1823" s="6"/>
      <c r="IU1823" s="6"/>
      <c r="IV1823" s="6"/>
      <c r="IW1823" s="6"/>
      <c r="IX1823" s="6"/>
      <c r="IY1823" s="6"/>
      <c r="IZ1823" s="6"/>
    </row>
    <row r="1824" spans="1:260" s="5" customFormat="1" x14ac:dyDescent="0.35">
      <c r="A1824" s="32">
        <v>1820</v>
      </c>
      <c r="B1824" s="33">
        <f>ESTUDIANTES!B1824</f>
        <v>0</v>
      </c>
      <c r="C1824" s="33">
        <f>ESTUDIANTES!C1824</f>
        <v>0</v>
      </c>
      <c r="D1824" s="99">
        <f>ESTUDIANTES!D1824</f>
        <v>0</v>
      </c>
      <c r="E1824" s="99"/>
      <c r="F1824" s="99"/>
      <c r="G1824" s="99"/>
      <c r="H1824" s="34">
        <f>ESTUDIANTES!E1824</f>
        <v>0</v>
      </c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  <c r="GG1824" s="6"/>
      <c r="GH1824" s="6"/>
      <c r="GI1824" s="6"/>
      <c r="GJ1824" s="6"/>
      <c r="GK1824" s="6"/>
      <c r="GL1824" s="6"/>
      <c r="GM1824" s="6"/>
      <c r="GN1824" s="6"/>
      <c r="GO1824" s="6"/>
      <c r="GP1824" s="6"/>
      <c r="GQ1824" s="6"/>
      <c r="GR1824" s="6"/>
      <c r="GS1824" s="6"/>
      <c r="GT1824" s="6"/>
      <c r="GU1824" s="6"/>
      <c r="GV1824" s="6"/>
      <c r="GW1824" s="6"/>
      <c r="GX1824" s="6"/>
      <c r="GY1824" s="6"/>
      <c r="GZ1824" s="6"/>
      <c r="HA1824" s="6"/>
      <c r="HB1824" s="6"/>
      <c r="HC1824" s="6"/>
      <c r="HD1824" s="6"/>
      <c r="HE1824" s="6"/>
      <c r="HF1824" s="6"/>
      <c r="HG1824" s="6"/>
      <c r="HH1824" s="6"/>
      <c r="HI1824" s="6"/>
      <c r="HJ1824" s="6"/>
      <c r="HK1824" s="6"/>
      <c r="HL1824" s="6"/>
      <c r="HM1824" s="6"/>
      <c r="HN1824" s="6"/>
      <c r="HO1824" s="6"/>
      <c r="HP1824" s="6"/>
      <c r="HQ1824" s="6"/>
      <c r="HR1824" s="6"/>
      <c r="HS1824" s="6"/>
      <c r="HT1824" s="6"/>
      <c r="HU1824" s="6"/>
      <c r="HV1824" s="6"/>
      <c r="HW1824" s="6"/>
      <c r="HX1824" s="6"/>
      <c r="HY1824" s="6"/>
      <c r="HZ1824" s="6"/>
      <c r="IA1824" s="6"/>
      <c r="IB1824" s="6"/>
      <c r="IC1824" s="6"/>
      <c r="ID1824" s="6"/>
      <c r="IE1824" s="6"/>
      <c r="IF1824" s="6"/>
      <c r="IG1824" s="6"/>
      <c r="IH1824" s="6"/>
      <c r="II1824" s="6"/>
      <c r="IJ1824" s="6"/>
      <c r="IK1824" s="6"/>
      <c r="IL1824" s="6"/>
      <c r="IM1824" s="6"/>
      <c r="IN1824" s="6"/>
      <c r="IO1824" s="6"/>
      <c r="IP1824" s="6"/>
      <c r="IQ1824" s="6"/>
      <c r="IR1824" s="6"/>
      <c r="IS1824" s="6"/>
      <c r="IT1824" s="6"/>
      <c r="IU1824" s="6"/>
      <c r="IV1824" s="6"/>
      <c r="IW1824" s="6"/>
      <c r="IX1824" s="6"/>
      <c r="IY1824" s="6"/>
      <c r="IZ1824" s="6"/>
    </row>
    <row r="1825" spans="1:260" s="5" customFormat="1" x14ac:dyDescent="0.35">
      <c r="A1825" s="32">
        <v>1821</v>
      </c>
      <c r="B1825" s="33">
        <f>ESTUDIANTES!B1825</f>
        <v>0</v>
      </c>
      <c r="C1825" s="33">
        <f>ESTUDIANTES!C1825</f>
        <v>0</v>
      </c>
      <c r="D1825" s="99">
        <f>ESTUDIANTES!D1825</f>
        <v>0</v>
      </c>
      <c r="E1825" s="99"/>
      <c r="F1825" s="99"/>
      <c r="G1825" s="99"/>
      <c r="H1825" s="34">
        <f>ESTUDIANTES!E1825</f>
        <v>0</v>
      </c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  <c r="GG1825" s="6"/>
      <c r="GH1825" s="6"/>
      <c r="GI1825" s="6"/>
      <c r="GJ1825" s="6"/>
      <c r="GK1825" s="6"/>
      <c r="GL1825" s="6"/>
      <c r="GM1825" s="6"/>
      <c r="GN1825" s="6"/>
      <c r="GO1825" s="6"/>
      <c r="GP1825" s="6"/>
      <c r="GQ1825" s="6"/>
      <c r="GR1825" s="6"/>
      <c r="GS1825" s="6"/>
      <c r="GT1825" s="6"/>
      <c r="GU1825" s="6"/>
      <c r="GV1825" s="6"/>
      <c r="GW1825" s="6"/>
      <c r="GX1825" s="6"/>
      <c r="GY1825" s="6"/>
      <c r="GZ1825" s="6"/>
      <c r="HA1825" s="6"/>
      <c r="HB1825" s="6"/>
      <c r="HC1825" s="6"/>
      <c r="HD1825" s="6"/>
      <c r="HE1825" s="6"/>
      <c r="HF1825" s="6"/>
      <c r="HG1825" s="6"/>
      <c r="HH1825" s="6"/>
      <c r="HI1825" s="6"/>
      <c r="HJ1825" s="6"/>
      <c r="HK1825" s="6"/>
      <c r="HL1825" s="6"/>
      <c r="HM1825" s="6"/>
      <c r="HN1825" s="6"/>
      <c r="HO1825" s="6"/>
      <c r="HP1825" s="6"/>
      <c r="HQ1825" s="6"/>
      <c r="HR1825" s="6"/>
      <c r="HS1825" s="6"/>
      <c r="HT1825" s="6"/>
      <c r="HU1825" s="6"/>
      <c r="HV1825" s="6"/>
      <c r="HW1825" s="6"/>
      <c r="HX1825" s="6"/>
      <c r="HY1825" s="6"/>
      <c r="HZ1825" s="6"/>
      <c r="IA1825" s="6"/>
      <c r="IB1825" s="6"/>
      <c r="IC1825" s="6"/>
      <c r="ID1825" s="6"/>
      <c r="IE1825" s="6"/>
      <c r="IF1825" s="6"/>
      <c r="IG1825" s="6"/>
      <c r="IH1825" s="6"/>
      <c r="II1825" s="6"/>
      <c r="IJ1825" s="6"/>
      <c r="IK1825" s="6"/>
      <c r="IL1825" s="6"/>
      <c r="IM1825" s="6"/>
      <c r="IN1825" s="6"/>
      <c r="IO1825" s="6"/>
      <c r="IP1825" s="6"/>
      <c r="IQ1825" s="6"/>
      <c r="IR1825" s="6"/>
      <c r="IS1825" s="6"/>
      <c r="IT1825" s="6"/>
      <c r="IU1825" s="6"/>
      <c r="IV1825" s="6"/>
      <c r="IW1825" s="6"/>
      <c r="IX1825" s="6"/>
      <c r="IY1825" s="6"/>
      <c r="IZ1825" s="6"/>
    </row>
    <row r="1826" spans="1:260" s="5" customFormat="1" x14ac:dyDescent="0.35">
      <c r="A1826" s="32">
        <v>1822</v>
      </c>
      <c r="B1826" s="33">
        <f>ESTUDIANTES!B1826</f>
        <v>0</v>
      </c>
      <c r="C1826" s="33">
        <f>ESTUDIANTES!C1826</f>
        <v>0</v>
      </c>
      <c r="D1826" s="99">
        <f>ESTUDIANTES!D1826</f>
        <v>0</v>
      </c>
      <c r="E1826" s="99"/>
      <c r="F1826" s="99"/>
      <c r="G1826" s="99"/>
      <c r="H1826" s="34">
        <f>ESTUDIANTES!E1826</f>
        <v>0</v>
      </c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  <c r="GG1826" s="6"/>
      <c r="GH1826" s="6"/>
      <c r="GI1826" s="6"/>
      <c r="GJ1826" s="6"/>
      <c r="GK1826" s="6"/>
      <c r="GL1826" s="6"/>
      <c r="GM1826" s="6"/>
      <c r="GN1826" s="6"/>
      <c r="GO1826" s="6"/>
      <c r="GP1826" s="6"/>
      <c r="GQ1826" s="6"/>
      <c r="GR1826" s="6"/>
      <c r="GS1826" s="6"/>
      <c r="GT1826" s="6"/>
      <c r="GU1826" s="6"/>
      <c r="GV1826" s="6"/>
      <c r="GW1826" s="6"/>
      <c r="GX1826" s="6"/>
      <c r="GY1826" s="6"/>
      <c r="GZ1826" s="6"/>
      <c r="HA1826" s="6"/>
      <c r="HB1826" s="6"/>
      <c r="HC1826" s="6"/>
      <c r="HD1826" s="6"/>
      <c r="HE1826" s="6"/>
      <c r="HF1826" s="6"/>
      <c r="HG1826" s="6"/>
      <c r="HH1826" s="6"/>
      <c r="HI1826" s="6"/>
      <c r="HJ1826" s="6"/>
      <c r="HK1826" s="6"/>
      <c r="HL1826" s="6"/>
      <c r="HM1826" s="6"/>
      <c r="HN1826" s="6"/>
      <c r="HO1826" s="6"/>
      <c r="HP1826" s="6"/>
      <c r="HQ1826" s="6"/>
      <c r="HR1826" s="6"/>
      <c r="HS1826" s="6"/>
      <c r="HT1826" s="6"/>
      <c r="HU1826" s="6"/>
      <c r="HV1826" s="6"/>
      <c r="HW1826" s="6"/>
      <c r="HX1826" s="6"/>
      <c r="HY1826" s="6"/>
      <c r="HZ1826" s="6"/>
      <c r="IA1826" s="6"/>
      <c r="IB1826" s="6"/>
      <c r="IC1826" s="6"/>
      <c r="ID1826" s="6"/>
      <c r="IE1826" s="6"/>
      <c r="IF1826" s="6"/>
      <c r="IG1826" s="6"/>
      <c r="IH1826" s="6"/>
      <c r="II1826" s="6"/>
      <c r="IJ1826" s="6"/>
      <c r="IK1826" s="6"/>
      <c r="IL1826" s="6"/>
      <c r="IM1826" s="6"/>
      <c r="IN1826" s="6"/>
      <c r="IO1826" s="6"/>
      <c r="IP1826" s="6"/>
      <c r="IQ1826" s="6"/>
      <c r="IR1826" s="6"/>
      <c r="IS1826" s="6"/>
      <c r="IT1826" s="6"/>
      <c r="IU1826" s="6"/>
      <c r="IV1826" s="6"/>
      <c r="IW1826" s="6"/>
      <c r="IX1826" s="6"/>
      <c r="IY1826" s="6"/>
      <c r="IZ1826" s="6"/>
    </row>
    <row r="1827" spans="1:260" s="5" customFormat="1" x14ac:dyDescent="0.35">
      <c r="A1827" s="32">
        <v>1823</v>
      </c>
      <c r="B1827" s="33">
        <f>ESTUDIANTES!B1827</f>
        <v>0</v>
      </c>
      <c r="C1827" s="33">
        <f>ESTUDIANTES!C1827</f>
        <v>0</v>
      </c>
      <c r="D1827" s="99">
        <f>ESTUDIANTES!D1827</f>
        <v>0</v>
      </c>
      <c r="E1827" s="99"/>
      <c r="F1827" s="99"/>
      <c r="G1827" s="99"/>
      <c r="H1827" s="34">
        <f>ESTUDIANTES!E1827</f>
        <v>0</v>
      </c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  <c r="GG1827" s="6"/>
      <c r="GH1827" s="6"/>
      <c r="GI1827" s="6"/>
      <c r="GJ1827" s="6"/>
      <c r="GK1827" s="6"/>
      <c r="GL1827" s="6"/>
      <c r="GM1827" s="6"/>
      <c r="GN1827" s="6"/>
      <c r="GO1827" s="6"/>
      <c r="GP1827" s="6"/>
      <c r="GQ1827" s="6"/>
      <c r="GR1827" s="6"/>
      <c r="GS1827" s="6"/>
      <c r="GT1827" s="6"/>
      <c r="GU1827" s="6"/>
      <c r="GV1827" s="6"/>
      <c r="GW1827" s="6"/>
      <c r="GX1827" s="6"/>
      <c r="GY1827" s="6"/>
      <c r="GZ1827" s="6"/>
      <c r="HA1827" s="6"/>
      <c r="HB1827" s="6"/>
      <c r="HC1827" s="6"/>
      <c r="HD1827" s="6"/>
      <c r="HE1827" s="6"/>
      <c r="HF1827" s="6"/>
      <c r="HG1827" s="6"/>
      <c r="HH1827" s="6"/>
      <c r="HI1827" s="6"/>
      <c r="HJ1827" s="6"/>
      <c r="HK1827" s="6"/>
      <c r="HL1827" s="6"/>
      <c r="HM1827" s="6"/>
      <c r="HN1827" s="6"/>
      <c r="HO1827" s="6"/>
      <c r="HP1827" s="6"/>
      <c r="HQ1827" s="6"/>
      <c r="HR1827" s="6"/>
      <c r="HS1827" s="6"/>
      <c r="HT1827" s="6"/>
      <c r="HU1827" s="6"/>
      <c r="HV1827" s="6"/>
      <c r="HW1827" s="6"/>
      <c r="HX1827" s="6"/>
      <c r="HY1827" s="6"/>
      <c r="HZ1827" s="6"/>
      <c r="IA1827" s="6"/>
      <c r="IB1827" s="6"/>
      <c r="IC1827" s="6"/>
      <c r="ID1827" s="6"/>
      <c r="IE1827" s="6"/>
      <c r="IF1827" s="6"/>
      <c r="IG1827" s="6"/>
      <c r="IH1827" s="6"/>
      <c r="II1827" s="6"/>
      <c r="IJ1827" s="6"/>
      <c r="IK1827" s="6"/>
      <c r="IL1827" s="6"/>
      <c r="IM1827" s="6"/>
      <c r="IN1827" s="6"/>
      <c r="IO1827" s="6"/>
      <c r="IP1827" s="6"/>
      <c r="IQ1827" s="6"/>
      <c r="IR1827" s="6"/>
      <c r="IS1827" s="6"/>
      <c r="IT1827" s="6"/>
      <c r="IU1827" s="6"/>
      <c r="IV1827" s="6"/>
      <c r="IW1827" s="6"/>
      <c r="IX1827" s="6"/>
      <c r="IY1827" s="6"/>
      <c r="IZ1827" s="6"/>
    </row>
    <row r="1828" spans="1:260" s="5" customFormat="1" x14ac:dyDescent="0.35">
      <c r="A1828" s="32">
        <v>1824</v>
      </c>
      <c r="B1828" s="33">
        <f>ESTUDIANTES!B1828</f>
        <v>0</v>
      </c>
      <c r="C1828" s="33">
        <f>ESTUDIANTES!C1828</f>
        <v>0</v>
      </c>
      <c r="D1828" s="99">
        <f>ESTUDIANTES!D1828</f>
        <v>0</v>
      </c>
      <c r="E1828" s="99"/>
      <c r="F1828" s="99"/>
      <c r="G1828" s="99"/>
      <c r="H1828" s="34">
        <f>ESTUDIANTES!E1828</f>
        <v>0</v>
      </c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  <c r="GG1828" s="6"/>
      <c r="GH1828" s="6"/>
      <c r="GI1828" s="6"/>
      <c r="GJ1828" s="6"/>
      <c r="GK1828" s="6"/>
      <c r="GL1828" s="6"/>
      <c r="GM1828" s="6"/>
      <c r="GN1828" s="6"/>
      <c r="GO1828" s="6"/>
      <c r="GP1828" s="6"/>
      <c r="GQ1828" s="6"/>
      <c r="GR1828" s="6"/>
      <c r="GS1828" s="6"/>
      <c r="GT1828" s="6"/>
      <c r="GU1828" s="6"/>
      <c r="GV1828" s="6"/>
      <c r="GW1828" s="6"/>
      <c r="GX1828" s="6"/>
      <c r="GY1828" s="6"/>
      <c r="GZ1828" s="6"/>
      <c r="HA1828" s="6"/>
      <c r="HB1828" s="6"/>
      <c r="HC1828" s="6"/>
      <c r="HD1828" s="6"/>
      <c r="HE1828" s="6"/>
      <c r="HF1828" s="6"/>
      <c r="HG1828" s="6"/>
      <c r="HH1828" s="6"/>
      <c r="HI1828" s="6"/>
      <c r="HJ1828" s="6"/>
      <c r="HK1828" s="6"/>
      <c r="HL1828" s="6"/>
      <c r="HM1828" s="6"/>
      <c r="HN1828" s="6"/>
      <c r="HO1828" s="6"/>
      <c r="HP1828" s="6"/>
      <c r="HQ1828" s="6"/>
      <c r="HR1828" s="6"/>
      <c r="HS1828" s="6"/>
      <c r="HT1828" s="6"/>
      <c r="HU1828" s="6"/>
      <c r="HV1828" s="6"/>
      <c r="HW1828" s="6"/>
      <c r="HX1828" s="6"/>
      <c r="HY1828" s="6"/>
      <c r="HZ1828" s="6"/>
      <c r="IA1828" s="6"/>
      <c r="IB1828" s="6"/>
      <c r="IC1828" s="6"/>
      <c r="ID1828" s="6"/>
      <c r="IE1828" s="6"/>
      <c r="IF1828" s="6"/>
      <c r="IG1828" s="6"/>
      <c r="IH1828" s="6"/>
      <c r="II1828" s="6"/>
      <c r="IJ1828" s="6"/>
      <c r="IK1828" s="6"/>
      <c r="IL1828" s="6"/>
      <c r="IM1828" s="6"/>
      <c r="IN1828" s="6"/>
      <c r="IO1828" s="6"/>
      <c r="IP1828" s="6"/>
      <c r="IQ1828" s="6"/>
      <c r="IR1828" s="6"/>
      <c r="IS1828" s="6"/>
      <c r="IT1828" s="6"/>
      <c r="IU1828" s="6"/>
      <c r="IV1828" s="6"/>
      <c r="IW1828" s="6"/>
      <c r="IX1828" s="6"/>
      <c r="IY1828" s="6"/>
      <c r="IZ1828" s="6"/>
    </row>
    <row r="1829" spans="1:260" s="5" customFormat="1" x14ac:dyDescent="0.35">
      <c r="A1829" s="32">
        <v>1825</v>
      </c>
      <c r="B1829" s="33">
        <f>ESTUDIANTES!B1829</f>
        <v>0</v>
      </c>
      <c r="C1829" s="33">
        <f>ESTUDIANTES!C1829</f>
        <v>0</v>
      </c>
      <c r="D1829" s="99">
        <f>ESTUDIANTES!D1829</f>
        <v>0</v>
      </c>
      <c r="E1829" s="99"/>
      <c r="F1829" s="99"/>
      <c r="G1829" s="99"/>
      <c r="H1829" s="34">
        <f>ESTUDIANTES!E1829</f>
        <v>0</v>
      </c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  <c r="GG1829" s="6"/>
      <c r="GH1829" s="6"/>
      <c r="GI1829" s="6"/>
      <c r="GJ1829" s="6"/>
      <c r="GK1829" s="6"/>
      <c r="GL1829" s="6"/>
      <c r="GM1829" s="6"/>
      <c r="GN1829" s="6"/>
      <c r="GO1829" s="6"/>
      <c r="GP1829" s="6"/>
      <c r="GQ1829" s="6"/>
      <c r="GR1829" s="6"/>
      <c r="GS1829" s="6"/>
      <c r="GT1829" s="6"/>
      <c r="GU1829" s="6"/>
      <c r="GV1829" s="6"/>
      <c r="GW1829" s="6"/>
      <c r="GX1829" s="6"/>
      <c r="GY1829" s="6"/>
      <c r="GZ1829" s="6"/>
      <c r="HA1829" s="6"/>
      <c r="HB1829" s="6"/>
      <c r="HC1829" s="6"/>
      <c r="HD1829" s="6"/>
      <c r="HE1829" s="6"/>
      <c r="HF1829" s="6"/>
      <c r="HG1829" s="6"/>
      <c r="HH1829" s="6"/>
      <c r="HI1829" s="6"/>
      <c r="HJ1829" s="6"/>
      <c r="HK1829" s="6"/>
      <c r="HL1829" s="6"/>
      <c r="HM1829" s="6"/>
      <c r="HN1829" s="6"/>
      <c r="HO1829" s="6"/>
      <c r="HP1829" s="6"/>
      <c r="HQ1829" s="6"/>
      <c r="HR1829" s="6"/>
      <c r="HS1829" s="6"/>
      <c r="HT1829" s="6"/>
      <c r="HU1829" s="6"/>
      <c r="HV1829" s="6"/>
      <c r="HW1829" s="6"/>
      <c r="HX1829" s="6"/>
      <c r="HY1829" s="6"/>
      <c r="HZ1829" s="6"/>
      <c r="IA1829" s="6"/>
      <c r="IB1829" s="6"/>
      <c r="IC1829" s="6"/>
      <c r="ID1829" s="6"/>
      <c r="IE1829" s="6"/>
      <c r="IF1829" s="6"/>
      <c r="IG1829" s="6"/>
      <c r="IH1829" s="6"/>
      <c r="II1829" s="6"/>
      <c r="IJ1829" s="6"/>
      <c r="IK1829" s="6"/>
      <c r="IL1829" s="6"/>
      <c r="IM1829" s="6"/>
      <c r="IN1829" s="6"/>
      <c r="IO1829" s="6"/>
      <c r="IP1829" s="6"/>
      <c r="IQ1829" s="6"/>
      <c r="IR1829" s="6"/>
      <c r="IS1829" s="6"/>
      <c r="IT1829" s="6"/>
      <c r="IU1829" s="6"/>
      <c r="IV1829" s="6"/>
      <c r="IW1829" s="6"/>
      <c r="IX1829" s="6"/>
      <c r="IY1829" s="6"/>
      <c r="IZ1829" s="6"/>
    </row>
    <row r="1830" spans="1:260" s="5" customFormat="1" x14ac:dyDescent="0.35">
      <c r="A1830" s="32">
        <v>1826</v>
      </c>
      <c r="B1830" s="33">
        <f>ESTUDIANTES!B1830</f>
        <v>0</v>
      </c>
      <c r="C1830" s="33">
        <f>ESTUDIANTES!C1830</f>
        <v>0</v>
      </c>
      <c r="D1830" s="99">
        <f>ESTUDIANTES!D1830</f>
        <v>0</v>
      </c>
      <c r="E1830" s="99"/>
      <c r="F1830" s="99"/>
      <c r="G1830" s="99"/>
      <c r="H1830" s="34">
        <f>ESTUDIANTES!E1830</f>
        <v>0</v>
      </c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  <c r="GG1830" s="6"/>
      <c r="GH1830" s="6"/>
      <c r="GI1830" s="6"/>
      <c r="GJ1830" s="6"/>
      <c r="GK1830" s="6"/>
      <c r="GL1830" s="6"/>
      <c r="GM1830" s="6"/>
      <c r="GN1830" s="6"/>
      <c r="GO1830" s="6"/>
      <c r="GP1830" s="6"/>
      <c r="GQ1830" s="6"/>
      <c r="GR1830" s="6"/>
      <c r="GS1830" s="6"/>
      <c r="GT1830" s="6"/>
      <c r="GU1830" s="6"/>
      <c r="GV1830" s="6"/>
      <c r="GW1830" s="6"/>
      <c r="GX1830" s="6"/>
      <c r="GY1830" s="6"/>
      <c r="GZ1830" s="6"/>
      <c r="HA1830" s="6"/>
      <c r="HB1830" s="6"/>
      <c r="HC1830" s="6"/>
      <c r="HD1830" s="6"/>
      <c r="HE1830" s="6"/>
      <c r="HF1830" s="6"/>
      <c r="HG1830" s="6"/>
      <c r="HH1830" s="6"/>
      <c r="HI1830" s="6"/>
      <c r="HJ1830" s="6"/>
      <c r="HK1830" s="6"/>
      <c r="HL1830" s="6"/>
      <c r="HM1830" s="6"/>
      <c r="HN1830" s="6"/>
      <c r="HO1830" s="6"/>
      <c r="HP1830" s="6"/>
      <c r="HQ1830" s="6"/>
      <c r="HR1830" s="6"/>
      <c r="HS1830" s="6"/>
      <c r="HT1830" s="6"/>
      <c r="HU1830" s="6"/>
      <c r="HV1830" s="6"/>
      <c r="HW1830" s="6"/>
      <c r="HX1830" s="6"/>
      <c r="HY1830" s="6"/>
      <c r="HZ1830" s="6"/>
      <c r="IA1830" s="6"/>
      <c r="IB1830" s="6"/>
      <c r="IC1830" s="6"/>
      <c r="ID1830" s="6"/>
      <c r="IE1830" s="6"/>
      <c r="IF1830" s="6"/>
      <c r="IG1830" s="6"/>
      <c r="IH1830" s="6"/>
      <c r="II1830" s="6"/>
      <c r="IJ1830" s="6"/>
      <c r="IK1830" s="6"/>
      <c r="IL1830" s="6"/>
      <c r="IM1830" s="6"/>
      <c r="IN1830" s="6"/>
      <c r="IO1830" s="6"/>
      <c r="IP1830" s="6"/>
      <c r="IQ1830" s="6"/>
      <c r="IR1830" s="6"/>
      <c r="IS1830" s="6"/>
      <c r="IT1830" s="6"/>
      <c r="IU1830" s="6"/>
      <c r="IV1830" s="6"/>
      <c r="IW1830" s="6"/>
      <c r="IX1830" s="6"/>
      <c r="IY1830" s="6"/>
      <c r="IZ1830" s="6"/>
    </row>
    <row r="1831" spans="1:260" s="5" customFormat="1" x14ac:dyDescent="0.35">
      <c r="A1831" s="32">
        <v>1827</v>
      </c>
      <c r="B1831" s="33">
        <f>ESTUDIANTES!B1831</f>
        <v>0</v>
      </c>
      <c r="C1831" s="33">
        <f>ESTUDIANTES!C1831</f>
        <v>0</v>
      </c>
      <c r="D1831" s="99">
        <f>ESTUDIANTES!D1831</f>
        <v>0</v>
      </c>
      <c r="E1831" s="99"/>
      <c r="F1831" s="99"/>
      <c r="G1831" s="99"/>
      <c r="H1831" s="34">
        <f>ESTUDIANTES!E1831</f>
        <v>0</v>
      </c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  <c r="GG1831" s="6"/>
      <c r="GH1831" s="6"/>
      <c r="GI1831" s="6"/>
      <c r="GJ1831" s="6"/>
      <c r="GK1831" s="6"/>
      <c r="GL1831" s="6"/>
      <c r="GM1831" s="6"/>
      <c r="GN1831" s="6"/>
      <c r="GO1831" s="6"/>
      <c r="GP1831" s="6"/>
      <c r="GQ1831" s="6"/>
      <c r="GR1831" s="6"/>
      <c r="GS1831" s="6"/>
      <c r="GT1831" s="6"/>
      <c r="GU1831" s="6"/>
      <c r="GV1831" s="6"/>
      <c r="GW1831" s="6"/>
      <c r="GX1831" s="6"/>
      <c r="GY1831" s="6"/>
      <c r="GZ1831" s="6"/>
      <c r="HA1831" s="6"/>
      <c r="HB1831" s="6"/>
      <c r="HC1831" s="6"/>
      <c r="HD1831" s="6"/>
      <c r="HE1831" s="6"/>
      <c r="HF1831" s="6"/>
      <c r="HG1831" s="6"/>
      <c r="HH1831" s="6"/>
      <c r="HI1831" s="6"/>
      <c r="HJ1831" s="6"/>
      <c r="HK1831" s="6"/>
      <c r="HL1831" s="6"/>
      <c r="HM1831" s="6"/>
      <c r="HN1831" s="6"/>
      <c r="HO1831" s="6"/>
      <c r="HP1831" s="6"/>
      <c r="HQ1831" s="6"/>
      <c r="HR1831" s="6"/>
      <c r="HS1831" s="6"/>
      <c r="HT1831" s="6"/>
      <c r="HU1831" s="6"/>
      <c r="HV1831" s="6"/>
      <c r="HW1831" s="6"/>
      <c r="HX1831" s="6"/>
      <c r="HY1831" s="6"/>
      <c r="HZ1831" s="6"/>
      <c r="IA1831" s="6"/>
      <c r="IB1831" s="6"/>
      <c r="IC1831" s="6"/>
      <c r="ID1831" s="6"/>
      <c r="IE1831" s="6"/>
      <c r="IF1831" s="6"/>
      <c r="IG1831" s="6"/>
      <c r="IH1831" s="6"/>
      <c r="II1831" s="6"/>
      <c r="IJ1831" s="6"/>
      <c r="IK1831" s="6"/>
      <c r="IL1831" s="6"/>
      <c r="IM1831" s="6"/>
      <c r="IN1831" s="6"/>
      <c r="IO1831" s="6"/>
      <c r="IP1831" s="6"/>
      <c r="IQ1831" s="6"/>
      <c r="IR1831" s="6"/>
      <c r="IS1831" s="6"/>
      <c r="IT1831" s="6"/>
      <c r="IU1831" s="6"/>
      <c r="IV1831" s="6"/>
      <c r="IW1831" s="6"/>
      <c r="IX1831" s="6"/>
      <c r="IY1831" s="6"/>
      <c r="IZ1831" s="6"/>
    </row>
    <row r="1832" spans="1:260" s="5" customFormat="1" x14ac:dyDescent="0.35">
      <c r="A1832" s="32">
        <v>1828</v>
      </c>
      <c r="B1832" s="33">
        <f>ESTUDIANTES!B1832</f>
        <v>0</v>
      </c>
      <c r="C1832" s="33">
        <f>ESTUDIANTES!C1832</f>
        <v>0</v>
      </c>
      <c r="D1832" s="99">
        <f>ESTUDIANTES!D1832</f>
        <v>0</v>
      </c>
      <c r="E1832" s="99"/>
      <c r="F1832" s="99"/>
      <c r="G1832" s="99"/>
      <c r="H1832" s="34">
        <f>ESTUDIANTES!E1832</f>
        <v>0</v>
      </c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  <c r="GG1832" s="6"/>
      <c r="GH1832" s="6"/>
      <c r="GI1832" s="6"/>
      <c r="GJ1832" s="6"/>
      <c r="GK1832" s="6"/>
      <c r="GL1832" s="6"/>
      <c r="GM1832" s="6"/>
      <c r="GN1832" s="6"/>
      <c r="GO1832" s="6"/>
      <c r="GP1832" s="6"/>
      <c r="GQ1832" s="6"/>
      <c r="GR1832" s="6"/>
      <c r="GS1832" s="6"/>
      <c r="GT1832" s="6"/>
      <c r="GU1832" s="6"/>
      <c r="GV1832" s="6"/>
      <c r="GW1832" s="6"/>
      <c r="GX1832" s="6"/>
      <c r="GY1832" s="6"/>
      <c r="GZ1832" s="6"/>
      <c r="HA1832" s="6"/>
      <c r="HB1832" s="6"/>
      <c r="HC1832" s="6"/>
      <c r="HD1832" s="6"/>
      <c r="HE1832" s="6"/>
      <c r="HF1832" s="6"/>
      <c r="HG1832" s="6"/>
      <c r="HH1832" s="6"/>
      <c r="HI1832" s="6"/>
      <c r="HJ1832" s="6"/>
      <c r="HK1832" s="6"/>
      <c r="HL1832" s="6"/>
      <c r="HM1832" s="6"/>
      <c r="HN1832" s="6"/>
      <c r="HO1832" s="6"/>
      <c r="HP1832" s="6"/>
      <c r="HQ1832" s="6"/>
      <c r="HR1832" s="6"/>
      <c r="HS1832" s="6"/>
      <c r="HT1832" s="6"/>
      <c r="HU1832" s="6"/>
      <c r="HV1832" s="6"/>
      <c r="HW1832" s="6"/>
      <c r="HX1832" s="6"/>
      <c r="HY1832" s="6"/>
      <c r="HZ1832" s="6"/>
      <c r="IA1832" s="6"/>
      <c r="IB1832" s="6"/>
      <c r="IC1832" s="6"/>
      <c r="ID1832" s="6"/>
      <c r="IE1832" s="6"/>
      <c r="IF1832" s="6"/>
      <c r="IG1832" s="6"/>
      <c r="IH1832" s="6"/>
      <c r="II1832" s="6"/>
      <c r="IJ1832" s="6"/>
      <c r="IK1832" s="6"/>
      <c r="IL1832" s="6"/>
      <c r="IM1832" s="6"/>
      <c r="IN1832" s="6"/>
      <c r="IO1832" s="6"/>
      <c r="IP1832" s="6"/>
      <c r="IQ1832" s="6"/>
      <c r="IR1832" s="6"/>
      <c r="IS1832" s="6"/>
      <c r="IT1832" s="6"/>
      <c r="IU1832" s="6"/>
      <c r="IV1832" s="6"/>
      <c r="IW1832" s="6"/>
      <c r="IX1832" s="6"/>
      <c r="IY1832" s="6"/>
      <c r="IZ1832" s="6"/>
    </row>
    <row r="1833" spans="1:260" s="5" customFormat="1" x14ac:dyDescent="0.35">
      <c r="A1833" s="32">
        <v>1829</v>
      </c>
      <c r="B1833" s="33">
        <f>ESTUDIANTES!B1833</f>
        <v>0</v>
      </c>
      <c r="C1833" s="33">
        <f>ESTUDIANTES!C1833</f>
        <v>0</v>
      </c>
      <c r="D1833" s="99">
        <f>ESTUDIANTES!D1833</f>
        <v>0</v>
      </c>
      <c r="E1833" s="99"/>
      <c r="F1833" s="99"/>
      <c r="G1833" s="99"/>
      <c r="H1833" s="34">
        <f>ESTUDIANTES!E1833</f>
        <v>0</v>
      </c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  <c r="GG1833" s="6"/>
      <c r="GH1833" s="6"/>
      <c r="GI1833" s="6"/>
      <c r="GJ1833" s="6"/>
      <c r="GK1833" s="6"/>
      <c r="GL1833" s="6"/>
      <c r="GM1833" s="6"/>
      <c r="GN1833" s="6"/>
      <c r="GO1833" s="6"/>
      <c r="GP1833" s="6"/>
      <c r="GQ1833" s="6"/>
      <c r="GR1833" s="6"/>
      <c r="GS1833" s="6"/>
      <c r="GT1833" s="6"/>
      <c r="GU1833" s="6"/>
      <c r="GV1833" s="6"/>
      <c r="GW1833" s="6"/>
      <c r="GX1833" s="6"/>
      <c r="GY1833" s="6"/>
      <c r="GZ1833" s="6"/>
      <c r="HA1833" s="6"/>
      <c r="HB1833" s="6"/>
      <c r="HC1833" s="6"/>
      <c r="HD1833" s="6"/>
      <c r="HE1833" s="6"/>
      <c r="HF1833" s="6"/>
      <c r="HG1833" s="6"/>
      <c r="HH1833" s="6"/>
      <c r="HI1833" s="6"/>
      <c r="HJ1833" s="6"/>
      <c r="HK1833" s="6"/>
      <c r="HL1833" s="6"/>
      <c r="HM1833" s="6"/>
      <c r="HN1833" s="6"/>
      <c r="HO1833" s="6"/>
      <c r="HP1833" s="6"/>
      <c r="HQ1833" s="6"/>
      <c r="HR1833" s="6"/>
      <c r="HS1833" s="6"/>
      <c r="HT1833" s="6"/>
      <c r="HU1833" s="6"/>
      <c r="HV1833" s="6"/>
      <c r="HW1833" s="6"/>
      <c r="HX1833" s="6"/>
      <c r="HY1833" s="6"/>
      <c r="HZ1833" s="6"/>
      <c r="IA1833" s="6"/>
      <c r="IB1833" s="6"/>
      <c r="IC1833" s="6"/>
      <c r="ID1833" s="6"/>
      <c r="IE1833" s="6"/>
      <c r="IF1833" s="6"/>
      <c r="IG1833" s="6"/>
      <c r="IH1833" s="6"/>
      <c r="II1833" s="6"/>
      <c r="IJ1833" s="6"/>
      <c r="IK1833" s="6"/>
      <c r="IL1833" s="6"/>
      <c r="IM1833" s="6"/>
      <c r="IN1833" s="6"/>
      <c r="IO1833" s="6"/>
      <c r="IP1833" s="6"/>
      <c r="IQ1833" s="6"/>
      <c r="IR1833" s="6"/>
      <c r="IS1833" s="6"/>
      <c r="IT1833" s="6"/>
      <c r="IU1833" s="6"/>
      <c r="IV1833" s="6"/>
      <c r="IW1833" s="6"/>
      <c r="IX1833" s="6"/>
      <c r="IY1833" s="6"/>
      <c r="IZ1833" s="6"/>
    </row>
    <row r="1834" spans="1:260" s="5" customFormat="1" x14ac:dyDescent="0.35">
      <c r="A1834" s="32">
        <v>1830</v>
      </c>
      <c r="B1834" s="33">
        <f>ESTUDIANTES!B1834</f>
        <v>0</v>
      </c>
      <c r="C1834" s="33">
        <f>ESTUDIANTES!C1834</f>
        <v>0</v>
      </c>
      <c r="D1834" s="99">
        <f>ESTUDIANTES!D1834</f>
        <v>0</v>
      </c>
      <c r="E1834" s="99"/>
      <c r="F1834" s="99"/>
      <c r="G1834" s="99"/>
      <c r="H1834" s="34">
        <f>ESTUDIANTES!E1834</f>
        <v>0</v>
      </c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  <c r="GG1834" s="6"/>
      <c r="GH1834" s="6"/>
      <c r="GI1834" s="6"/>
      <c r="GJ1834" s="6"/>
      <c r="GK1834" s="6"/>
      <c r="GL1834" s="6"/>
      <c r="GM1834" s="6"/>
      <c r="GN1834" s="6"/>
      <c r="GO1834" s="6"/>
      <c r="GP1834" s="6"/>
      <c r="GQ1834" s="6"/>
      <c r="GR1834" s="6"/>
      <c r="GS1834" s="6"/>
      <c r="GT1834" s="6"/>
      <c r="GU1834" s="6"/>
      <c r="GV1834" s="6"/>
      <c r="GW1834" s="6"/>
      <c r="GX1834" s="6"/>
      <c r="GY1834" s="6"/>
      <c r="GZ1834" s="6"/>
      <c r="HA1834" s="6"/>
      <c r="HB1834" s="6"/>
      <c r="HC1834" s="6"/>
      <c r="HD1834" s="6"/>
      <c r="HE1834" s="6"/>
      <c r="HF1834" s="6"/>
      <c r="HG1834" s="6"/>
      <c r="HH1834" s="6"/>
      <c r="HI1834" s="6"/>
      <c r="HJ1834" s="6"/>
      <c r="HK1834" s="6"/>
      <c r="HL1834" s="6"/>
      <c r="HM1834" s="6"/>
      <c r="HN1834" s="6"/>
      <c r="HO1834" s="6"/>
      <c r="HP1834" s="6"/>
      <c r="HQ1834" s="6"/>
      <c r="HR1834" s="6"/>
      <c r="HS1834" s="6"/>
      <c r="HT1834" s="6"/>
      <c r="HU1834" s="6"/>
      <c r="HV1834" s="6"/>
      <c r="HW1834" s="6"/>
      <c r="HX1834" s="6"/>
      <c r="HY1834" s="6"/>
      <c r="HZ1834" s="6"/>
      <c r="IA1834" s="6"/>
      <c r="IB1834" s="6"/>
      <c r="IC1834" s="6"/>
      <c r="ID1834" s="6"/>
      <c r="IE1834" s="6"/>
      <c r="IF1834" s="6"/>
      <c r="IG1834" s="6"/>
      <c r="IH1834" s="6"/>
      <c r="II1834" s="6"/>
      <c r="IJ1834" s="6"/>
      <c r="IK1834" s="6"/>
      <c r="IL1834" s="6"/>
      <c r="IM1834" s="6"/>
      <c r="IN1834" s="6"/>
      <c r="IO1834" s="6"/>
      <c r="IP1834" s="6"/>
      <c r="IQ1834" s="6"/>
      <c r="IR1834" s="6"/>
      <c r="IS1834" s="6"/>
      <c r="IT1834" s="6"/>
      <c r="IU1834" s="6"/>
      <c r="IV1834" s="6"/>
      <c r="IW1834" s="6"/>
      <c r="IX1834" s="6"/>
      <c r="IY1834" s="6"/>
      <c r="IZ1834" s="6"/>
    </row>
    <row r="1835" spans="1:260" s="5" customFormat="1" x14ac:dyDescent="0.35">
      <c r="A1835" s="32">
        <v>1831</v>
      </c>
      <c r="B1835" s="33">
        <f>ESTUDIANTES!B1835</f>
        <v>0</v>
      </c>
      <c r="C1835" s="33">
        <f>ESTUDIANTES!C1835</f>
        <v>0</v>
      </c>
      <c r="D1835" s="99">
        <f>ESTUDIANTES!D1835</f>
        <v>0</v>
      </c>
      <c r="E1835" s="99"/>
      <c r="F1835" s="99"/>
      <c r="G1835" s="99"/>
      <c r="H1835" s="34">
        <f>ESTUDIANTES!E1835</f>
        <v>0</v>
      </c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  <c r="GG1835" s="6"/>
      <c r="GH1835" s="6"/>
      <c r="GI1835" s="6"/>
      <c r="GJ1835" s="6"/>
      <c r="GK1835" s="6"/>
      <c r="GL1835" s="6"/>
      <c r="GM1835" s="6"/>
      <c r="GN1835" s="6"/>
      <c r="GO1835" s="6"/>
      <c r="GP1835" s="6"/>
      <c r="GQ1835" s="6"/>
      <c r="GR1835" s="6"/>
      <c r="GS1835" s="6"/>
      <c r="GT1835" s="6"/>
      <c r="GU1835" s="6"/>
      <c r="GV1835" s="6"/>
      <c r="GW1835" s="6"/>
      <c r="GX1835" s="6"/>
      <c r="GY1835" s="6"/>
      <c r="GZ1835" s="6"/>
      <c r="HA1835" s="6"/>
      <c r="HB1835" s="6"/>
      <c r="HC1835" s="6"/>
      <c r="HD1835" s="6"/>
      <c r="HE1835" s="6"/>
      <c r="HF1835" s="6"/>
      <c r="HG1835" s="6"/>
      <c r="HH1835" s="6"/>
      <c r="HI1835" s="6"/>
      <c r="HJ1835" s="6"/>
      <c r="HK1835" s="6"/>
      <c r="HL1835" s="6"/>
      <c r="HM1835" s="6"/>
      <c r="HN1835" s="6"/>
      <c r="HO1835" s="6"/>
      <c r="HP1835" s="6"/>
      <c r="HQ1835" s="6"/>
      <c r="HR1835" s="6"/>
      <c r="HS1835" s="6"/>
      <c r="HT1835" s="6"/>
      <c r="HU1835" s="6"/>
      <c r="HV1835" s="6"/>
      <c r="HW1835" s="6"/>
      <c r="HX1835" s="6"/>
      <c r="HY1835" s="6"/>
      <c r="HZ1835" s="6"/>
      <c r="IA1835" s="6"/>
      <c r="IB1835" s="6"/>
      <c r="IC1835" s="6"/>
      <c r="ID1835" s="6"/>
      <c r="IE1835" s="6"/>
      <c r="IF1835" s="6"/>
      <c r="IG1835" s="6"/>
      <c r="IH1835" s="6"/>
      <c r="II1835" s="6"/>
      <c r="IJ1835" s="6"/>
      <c r="IK1835" s="6"/>
      <c r="IL1835" s="6"/>
      <c r="IM1835" s="6"/>
      <c r="IN1835" s="6"/>
      <c r="IO1835" s="6"/>
      <c r="IP1835" s="6"/>
      <c r="IQ1835" s="6"/>
      <c r="IR1835" s="6"/>
      <c r="IS1835" s="6"/>
      <c r="IT1835" s="6"/>
      <c r="IU1835" s="6"/>
      <c r="IV1835" s="6"/>
      <c r="IW1835" s="6"/>
      <c r="IX1835" s="6"/>
      <c r="IY1835" s="6"/>
      <c r="IZ1835" s="6"/>
    </row>
    <row r="1836" spans="1:260" s="5" customFormat="1" x14ac:dyDescent="0.35">
      <c r="A1836" s="32">
        <v>1832</v>
      </c>
      <c r="B1836" s="33">
        <f>ESTUDIANTES!B1836</f>
        <v>0</v>
      </c>
      <c r="C1836" s="33">
        <f>ESTUDIANTES!C1836</f>
        <v>0</v>
      </c>
      <c r="D1836" s="99">
        <f>ESTUDIANTES!D1836</f>
        <v>0</v>
      </c>
      <c r="E1836" s="99"/>
      <c r="F1836" s="99"/>
      <c r="G1836" s="99"/>
      <c r="H1836" s="34">
        <f>ESTUDIANTES!E1836</f>
        <v>0</v>
      </c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  <c r="GG1836" s="6"/>
      <c r="GH1836" s="6"/>
      <c r="GI1836" s="6"/>
      <c r="GJ1836" s="6"/>
      <c r="GK1836" s="6"/>
      <c r="GL1836" s="6"/>
      <c r="GM1836" s="6"/>
      <c r="GN1836" s="6"/>
      <c r="GO1836" s="6"/>
      <c r="GP1836" s="6"/>
      <c r="GQ1836" s="6"/>
      <c r="GR1836" s="6"/>
      <c r="GS1836" s="6"/>
      <c r="GT1836" s="6"/>
      <c r="GU1836" s="6"/>
      <c r="GV1836" s="6"/>
      <c r="GW1836" s="6"/>
      <c r="GX1836" s="6"/>
      <c r="GY1836" s="6"/>
      <c r="GZ1836" s="6"/>
      <c r="HA1836" s="6"/>
      <c r="HB1836" s="6"/>
      <c r="HC1836" s="6"/>
      <c r="HD1836" s="6"/>
      <c r="HE1836" s="6"/>
      <c r="HF1836" s="6"/>
      <c r="HG1836" s="6"/>
      <c r="HH1836" s="6"/>
      <c r="HI1836" s="6"/>
      <c r="HJ1836" s="6"/>
      <c r="HK1836" s="6"/>
      <c r="HL1836" s="6"/>
      <c r="HM1836" s="6"/>
      <c r="HN1836" s="6"/>
      <c r="HO1836" s="6"/>
      <c r="HP1836" s="6"/>
      <c r="HQ1836" s="6"/>
      <c r="HR1836" s="6"/>
      <c r="HS1836" s="6"/>
      <c r="HT1836" s="6"/>
      <c r="HU1836" s="6"/>
      <c r="HV1836" s="6"/>
      <c r="HW1836" s="6"/>
      <c r="HX1836" s="6"/>
      <c r="HY1836" s="6"/>
      <c r="HZ1836" s="6"/>
      <c r="IA1836" s="6"/>
      <c r="IB1836" s="6"/>
      <c r="IC1836" s="6"/>
      <c r="ID1836" s="6"/>
      <c r="IE1836" s="6"/>
      <c r="IF1836" s="6"/>
      <c r="IG1836" s="6"/>
      <c r="IH1836" s="6"/>
      <c r="II1836" s="6"/>
      <c r="IJ1836" s="6"/>
      <c r="IK1836" s="6"/>
      <c r="IL1836" s="6"/>
      <c r="IM1836" s="6"/>
      <c r="IN1836" s="6"/>
      <c r="IO1836" s="6"/>
      <c r="IP1836" s="6"/>
      <c r="IQ1836" s="6"/>
      <c r="IR1836" s="6"/>
      <c r="IS1836" s="6"/>
      <c r="IT1836" s="6"/>
      <c r="IU1836" s="6"/>
      <c r="IV1836" s="6"/>
      <c r="IW1836" s="6"/>
      <c r="IX1836" s="6"/>
      <c r="IY1836" s="6"/>
      <c r="IZ1836" s="6"/>
    </row>
    <row r="1837" spans="1:260" s="5" customFormat="1" x14ac:dyDescent="0.35">
      <c r="A1837" s="32">
        <v>1833</v>
      </c>
      <c r="B1837" s="33">
        <f>ESTUDIANTES!B1837</f>
        <v>0</v>
      </c>
      <c r="C1837" s="33">
        <f>ESTUDIANTES!C1837</f>
        <v>0</v>
      </c>
      <c r="D1837" s="99">
        <f>ESTUDIANTES!D1837</f>
        <v>0</v>
      </c>
      <c r="E1837" s="99"/>
      <c r="F1837" s="99"/>
      <c r="G1837" s="99"/>
      <c r="H1837" s="34">
        <f>ESTUDIANTES!E1837</f>
        <v>0</v>
      </c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  <c r="GG1837" s="6"/>
      <c r="GH1837" s="6"/>
      <c r="GI1837" s="6"/>
      <c r="GJ1837" s="6"/>
      <c r="GK1837" s="6"/>
      <c r="GL1837" s="6"/>
      <c r="GM1837" s="6"/>
      <c r="GN1837" s="6"/>
      <c r="GO1837" s="6"/>
      <c r="GP1837" s="6"/>
      <c r="GQ1837" s="6"/>
      <c r="GR1837" s="6"/>
      <c r="GS1837" s="6"/>
      <c r="GT1837" s="6"/>
      <c r="GU1837" s="6"/>
      <c r="GV1837" s="6"/>
      <c r="GW1837" s="6"/>
      <c r="GX1837" s="6"/>
      <c r="GY1837" s="6"/>
      <c r="GZ1837" s="6"/>
      <c r="HA1837" s="6"/>
      <c r="HB1837" s="6"/>
      <c r="HC1837" s="6"/>
      <c r="HD1837" s="6"/>
      <c r="HE1837" s="6"/>
      <c r="HF1837" s="6"/>
      <c r="HG1837" s="6"/>
      <c r="HH1837" s="6"/>
      <c r="HI1837" s="6"/>
      <c r="HJ1837" s="6"/>
      <c r="HK1837" s="6"/>
      <c r="HL1837" s="6"/>
      <c r="HM1837" s="6"/>
      <c r="HN1837" s="6"/>
      <c r="HO1837" s="6"/>
      <c r="HP1837" s="6"/>
      <c r="HQ1837" s="6"/>
      <c r="HR1837" s="6"/>
      <c r="HS1837" s="6"/>
      <c r="HT1837" s="6"/>
      <c r="HU1837" s="6"/>
      <c r="HV1837" s="6"/>
      <c r="HW1837" s="6"/>
      <c r="HX1837" s="6"/>
      <c r="HY1837" s="6"/>
      <c r="HZ1837" s="6"/>
      <c r="IA1837" s="6"/>
      <c r="IB1837" s="6"/>
      <c r="IC1837" s="6"/>
      <c r="ID1837" s="6"/>
      <c r="IE1837" s="6"/>
      <c r="IF1837" s="6"/>
      <c r="IG1837" s="6"/>
      <c r="IH1837" s="6"/>
      <c r="II1837" s="6"/>
      <c r="IJ1837" s="6"/>
      <c r="IK1837" s="6"/>
      <c r="IL1837" s="6"/>
      <c r="IM1837" s="6"/>
      <c r="IN1837" s="6"/>
      <c r="IO1837" s="6"/>
      <c r="IP1837" s="6"/>
      <c r="IQ1837" s="6"/>
      <c r="IR1837" s="6"/>
      <c r="IS1837" s="6"/>
      <c r="IT1837" s="6"/>
      <c r="IU1837" s="6"/>
      <c r="IV1837" s="6"/>
      <c r="IW1837" s="6"/>
      <c r="IX1837" s="6"/>
      <c r="IY1837" s="6"/>
      <c r="IZ1837" s="6"/>
    </row>
    <row r="1838" spans="1:260" s="5" customFormat="1" x14ac:dyDescent="0.35">
      <c r="A1838" s="32">
        <v>1834</v>
      </c>
      <c r="B1838" s="33">
        <f>ESTUDIANTES!B1838</f>
        <v>0</v>
      </c>
      <c r="C1838" s="33">
        <f>ESTUDIANTES!C1838</f>
        <v>0</v>
      </c>
      <c r="D1838" s="99">
        <f>ESTUDIANTES!D1838</f>
        <v>0</v>
      </c>
      <c r="E1838" s="99"/>
      <c r="F1838" s="99"/>
      <c r="G1838" s="99"/>
      <c r="H1838" s="34">
        <f>ESTUDIANTES!E1838</f>
        <v>0</v>
      </c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  <c r="GG1838" s="6"/>
      <c r="GH1838" s="6"/>
      <c r="GI1838" s="6"/>
      <c r="GJ1838" s="6"/>
      <c r="GK1838" s="6"/>
      <c r="GL1838" s="6"/>
      <c r="GM1838" s="6"/>
      <c r="GN1838" s="6"/>
      <c r="GO1838" s="6"/>
      <c r="GP1838" s="6"/>
      <c r="GQ1838" s="6"/>
      <c r="GR1838" s="6"/>
      <c r="GS1838" s="6"/>
      <c r="GT1838" s="6"/>
      <c r="GU1838" s="6"/>
      <c r="GV1838" s="6"/>
      <c r="GW1838" s="6"/>
      <c r="GX1838" s="6"/>
      <c r="GY1838" s="6"/>
      <c r="GZ1838" s="6"/>
      <c r="HA1838" s="6"/>
      <c r="HB1838" s="6"/>
      <c r="HC1838" s="6"/>
      <c r="HD1838" s="6"/>
      <c r="HE1838" s="6"/>
      <c r="HF1838" s="6"/>
      <c r="HG1838" s="6"/>
      <c r="HH1838" s="6"/>
      <c r="HI1838" s="6"/>
      <c r="HJ1838" s="6"/>
      <c r="HK1838" s="6"/>
      <c r="HL1838" s="6"/>
      <c r="HM1838" s="6"/>
      <c r="HN1838" s="6"/>
      <c r="HO1838" s="6"/>
      <c r="HP1838" s="6"/>
      <c r="HQ1838" s="6"/>
      <c r="HR1838" s="6"/>
      <c r="HS1838" s="6"/>
      <c r="HT1838" s="6"/>
      <c r="HU1838" s="6"/>
      <c r="HV1838" s="6"/>
      <c r="HW1838" s="6"/>
      <c r="HX1838" s="6"/>
      <c r="HY1838" s="6"/>
      <c r="HZ1838" s="6"/>
      <c r="IA1838" s="6"/>
      <c r="IB1838" s="6"/>
      <c r="IC1838" s="6"/>
      <c r="ID1838" s="6"/>
      <c r="IE1838" s="6"/>
      <c r="IF1838" s="6"/>
      <c r="IG1838" s="6"/>
      <c r="IH1838" s="6"/>
      <c r="II1838" s="6"/>
      <c r="IJ1838" s="6"/>
      <c r="IK1838" s="6"/>
      <c r="IL1838" s="6"/>
      <c r="IM1838" s="6"/>
      <c r="IN1838" s="6"/>
      <c r="IO1838" s="6"/>
      <c r="IP1838" s="6"/>
      <c r="IQ1838" s="6"/>
      <c r="IR1838" s="6"/>
      <c r="IS1838" s="6"/>
      <c r="IT1838" s="6"/>
      <c r="IU1838" s="6"/>
      <c r="IV1838" s="6"/>
      <c r="IW1838" s="6"/>
      <c r="IX1838" s="6"/>
      <c r="IY1838" s="6"/>
      <c r="IZ1838" s="6"/>
    </row>
    <row r="1839" spans="1:260" s="5" customFormat="1" x14ac:dyDescent="0.35">
      <c r="A1839" s="32">
        <v>1835</v>
      </c>
      <c r="B1839" s="33">
        <f>ESTUDIANTES!B1839</f>
        <v>0</v>
      </c>
      <c r="C1839" s="33">
        <f>ESTUDIANTES!C1839</f>
        <v>0</v>
      </c>
      <c r="D1839" s="99">
        <f>ESTUDIANTES!D1839</f>
        <v>0</v>
      </c>
      <c r="E1839" s="99"/>
      <c r="F1839" s="99"/>
      <c r="G1839" s="99"/>
      <c r="H1839" s="34">
        <f>ESTUDIANTES!E1839</f>
        <v>0</v>
      </c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  <c r="GG1839" s="6"/>
      <c r="GH1839" s="6"/>
      <c r="GI1839" s="6"/>
      <c r="GJ1839" s="6"/>
      <c r="GK1839" s="6"/>
      <c r="GL1839" s="6"/>
      <c r="GM1839" s="6"/>
      <c r="GN1839" s="6"/>
      <c r="GO1839" s="6"/>
      <c r="GP1839" s="6"/>
      <c r="GQ1839" s="6"/>
      <c r="GR1839" s="6"/>
      <c r="GS1839" s="6"/>
      <c r="GT1839" s="6"/>
      <c r="GU1839" s="6"/>
      <c r="GV1839" s="6"/>
      <c r="GW1839" s="6"/>
      <c r="GX1839" s="6"/>
      <c r="GY1839" s="6"/>
      <c r="GZ1839" s="6"/>
      <c r="HA1839" s="6"/>
      <c r="HB1839" s="6"/>
      <c r="HC1839" s="6"/>
      <c r="HD1839" s="6"/>
      <c r="HE1839" s="6"/>
      <c r="HF1839" s="6"/>
      <c r="HG1839" s="6"/>
      <c r="HH1839" s="6"/>
      <c r="HI1839" s="6"/>
      <c r="HJ1839" s="6"/>
      <c r="HK1839" s="6"/>
      <c r="HL1839" s="6"/>
      <c r="HM1839" s="6"/>
      <c r="HN1839" s="6"/>
      <c r="HO1839" s="6"/>
      <c r="HP1839" s="6"/>
      <c r="HQ1839" s="6"/>
      <c r="HR1839" s="6"/>
      <c r="HS1839" s="6"/>
      <c r="HT1839" s="6"/>
      <c r="HU1839" s="6"/>
      <c r="HV1839" s="6"/>
      <c r="HW1839" s="6"/>
      <c r="HX1839" s="6"/>
      <c r="HY1839" s="6"/>
      <c r="HZ1839" s="6"/>
      <c r="IA1839" s="6"/>
      <c r="IB1839" s="6"/>
      <c r="IC1839" s="6"/>
      <c r="ID1839" s="6"/>
      <c r="IE1839" s="6"/>
      <c r="IF1839" s="6"/>
      <c r="IG1839" s="6"/>
      <c r="IH1839" s="6"/>
      <c r="II1839" s="6"/>
      <c r="IJ1839" s="6"/>
      <c r="IK1839" s="6"/>
      <c r="IL1839" s="6"/>
      <c r="IM1839" s="6"/>
      <c r="IN1839" s="6"/>
      <c r="IO1839" s="6"/>
      <c r="IP1839" s="6"/>
      <c r="IQ1839" s="6"/>
      <c r="IR1839" s="6"/>
      <c r="IS1839" s="6"/>
      <c r="IT1839" s="6"/>
      <c r="IU1839" s="6"/>
      <c r="IV1839" s="6"/>
      <c r="IW1839" s="6"/>
      <c r="IX1839" s="6"/>
      <c r="IY1839" s="6"/>
      <c r="IZ1839" s="6"/>
    </row>
    <row r="1840" spans="1:260" s="5" customFormat="1" x14ac:dyDescent="0.35">
      <c r="A1840" s="32">
        <v>1836</v>
      </c>
      <c r="B1840" s="33">
        <f>ESTUDIANTES!B1840</f>
        <v>0</v>
      </c>
      <c r="C1840" s="33">
        <f>ESTUDIANTES!C1840</f>
        <v>0</v>
      </c>
      <c r="D1840" s="99">
        <f>ESTUDIANTES!D1840</f>
        <v>0</v>
      </c>
      <c r="E1840" s="99"/>
      <c r="F1840" s="99"/>
      <c r="G1840" s="99"/>
      <c r="H1840" s="34">
        <f>ESTUDIANTES!E1840</f>
        <v>0</v>
      </c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  <c r="GG1840" s="6"/>
      <c r="GH1840" s="6"/>
      <c r="GI1840" s="6"/>
      <c r="GJ1840" s="6"/>
      <c r="GK1840" s="6"/>
      <c r="GL1840" s="6"/>
      <c r="GM1840" s="6"/>
      <c r="GN1840" s="6"/>
      <c r="GO1840" s="6"/>
      <c r="GP1840" s="6"/>
      <c r="GQ1840" s="6"/>
      <c r="GR1840" s="6"/>
      <c r="GS1840" s="6"/>
      <c r="GT1840" s="6"/>
      <c r="GU1840" s="6"/>
      <c r="GV1840" s="6"/>
      <c r="GW1840" s="6"/>
      <c r="GX1840" s="6"/>
      <c r="GY1840" s="6"/>
      <c r="GZ1840" s="6"/>
      <c r="HA1840" s="6"/>
      <c r="HB1840" s="6"/>
      <c r="HC1840" s="6"/>
      <c r="HD1840" s="6"/>
      <c r="HE1840" s="6"/>
      <c r="HF1840" s="6"/>
      <c r="HG1840" s="6"/>
      <c r="HH1840" s="6"/>
      <c r="HI1840" s="6"/>
      <c r="HJ1840" s="6"/>
      <c r="HK1840" s="6"/>
      <c r="HL1840" s="6"/>
      <c r="HM1840" s="6"/>
      <c r="HN1840" s="6"/>
      <c r="HO1840" s="6"/>
      <c r="HP1840" s="6"/>
      <c r="HQ1840" s="6"/>
      <c r="HR1840" s="6"/>
      <c r="HS1840" s="6"/>
      <c r="HT1840" s="6"/>
      <c r="HU1840" s="6"/>
      <c r="HV1840" s="6"/>
      <c r="HW1840" s="6"/>
      <c r="HX1840" s="6"/>
      <c r="HY1840" s="6"/>
      <c r="HZ1840" s="6"/>
      <c r="IA1840" s="6"/>
      <c r="IB1840" s="6"/>
      <c r="IC1840" s="6"/>
      <c r="ID1840" s="6"/>
      <c r="IE1840" s="6"/>
      <c r="IF1840" s="6"/>
      <c r="IG1840" s="6"/>
      <c r="IH1840" s="6"/>
      <c r="II1840" s="6"/>
      <c r="IJ1840" s="6"/>
      <c r="IK1840" s="6"/>
      <c r="IL1840" s="6"/>
      <c r="IM1840" s="6"/>
      <c r="IN1840" s="6"/>
      <c r="IO1840" s="6"/>
      <c r="IP1840" s="6"/>
      <c r="IQ1840" s="6"/>
      <c r="IR1840" s="6"/>
      <c r="IS1840" s="6"/>
      <c r="IT1840" s="6"/>
      <c r="IU1840" s="6"/>
      <c r="IV1840" s="6"/>
      <c r="IW1840" s="6"/>
      <c r="IX1840" s="6"/>
      <c r="IY1840" s="6"/>
      <c r="IZ1840" s="6"/>
    </row>
    <row r="1841" spans="1:260" s="5" customFormat="1" x14ac:dyDescent="0.35">
      <c r="A1841" s="32">
        <v>1837</v>
      </c>
      <c r="B1841" s="33">
        <f>ESTUDIANTES!B1841</f>
        <v>0</v>
      </c>
      <c r="C1841" s="33">
        <f>ESTUDIANTES!C1841</f>
        <v>0</v>
      </c>
      <c r="D1841" s="99">
        <f>ESTUDIANTES!D1841</f>
        <v>0</v>
      </c>
      <c r="E1841" s="99"/>
      <c r="F1841" s="99"/>
      <c r="G1841" s="99"/>
      <c r="H1841" s="34">
        <f>ESTUDIANTES!E1841</f>
        <v>0</v>
      </c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  <c r="GG1841" s="6"/>
      <c r="GH1841" s="6"/>
      <c r="GI1841" s="6"/>
      <c r="GJ1841" s="6"/>
      <c r="GK1841" s="6"/>
      <c r="GL1841" s="6"/>
      <c r="GM1841" s="6"/>
      <c r="GN1841" s="6"/>
      <c r="GO1841" s="6"/>
      <c r="GP1841" s="6"/>
      <c r="GQ1841" s="6"/>
      <c r="GR1841" s="6"/>
      <c r="GS1841" s="6"/>
      <c r="GT1841" s="6"/>
      <c r="GU1841" s="6"/>
      <c r="GV1841" s="6"/>
      <c r="GW1841" s="6"/>
      <c r="GX1841" s="6"/>
      <c r="GY1841" s="6"/>
      <c r="GZ1841" s="6"/>
      <c r="HA1841" s="6"/>
      <c r="HB1841" s="6"/>
      <c r="HC1841" s="6"/>
      <c r="HD1841" s="6"/>
      <c r="HE1841" s="6"/>
      <c r="HF1841" s="6"/>
      <c r="HG1841" s="6"/>
      <c r="HH1841" s="6"/>
      <c r="HI1841" s="6"/>
      <c r="HJ1841" s="6"/>
      <c r="HK1841" s="6"/>
      <c r="HL1841" s="6"/>
      <c r="HM1841" s="6"/>
      <c r="HN1841" s="6"/>
      <c r="HO1841" s="6"/>
      <c r="HP1841" s="6"/>
      <c r="HQ1841" s="6"/>
      <c r="HR1841" s="6"/>
      <c r="HS1841" s="6"/>
      <c r="HT1841" s="6"/>
      <c r="HU1841" s="6"/>
      <c r="HV1841" s="6"/>
      <c r="HW1841" s="6"/>
      <c r="HX1841" s="6"/>
      <c r="HY1841" s="6"/>
      <c r="HZ1841" s="6"/>
      <c r="IA1841" s="6"/>
      <c r="IB1841" s="6"/>
      <c r="IC1841" s="6"/>
      <c r="ID1841" s="6"/>
      <c r="IE1841" s="6"/>
      <c r="IF1841" s="6"/>
      <c r="IG1841" s="6"/>
      <c r="IH1841" s="6"/>
      <c r="II1841" s="6"/>
      <c r="IJ1841" s="6"/>
      <c r="IK1841" s="6"/>
      <c r="IL1841" s="6"/>
      <c r="IM1841" s="6"/>
      <c r="IN1841" s="6"/>
      <c r="IO1841" s="6"/>
      <c r="IP1841" s="6"/>
      <c r="IQ1841" s="6"/>
      <c r="IR1841" s="6"/>
      <c r="IS1841" s="6"/>
      <c r="IT1841" s="6"/>
      <c r="IU1841" s="6"/>
      <c r="IV1841" s="6"/>
      <c r="IW1841" s="6"/>
      <c r="IX1841" s="6"/>
      <c r="IY1841" s="6"/>
      <c r="IZ1841" s="6"/>
    </row>
    <row r="1842" spans="1:260" s="5" customFormat="1" x14ac:dyDescent="0.35">
      <c r="A1842" s="32">
        <v>1838</v>
      </c>
      <c r="B1842" s="33">
        <f>ESTUDIANTES!B1842</f>
        <v>0</v>
      </c>
      <c r="C1842" s="33">
        <f>ESTUDIANTES!C1842</f>
        <v>0</v>
      </c>
      <c r="D1842" s="99">
        <f>ESTUDIANTES!D1842</f>
        <v>0</v>
      </c>
      <c r="E1842" s="99"/>
      <c r="F1842" s="99"/>
      <c r="G1842" s="99"/>
      <c r="H1842" s="34">
        <f>ESTUDIANTES!E1842</f>
        <v>0</v>
      </c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  <c r="GG1842" s="6"/>
      <c r="GH1842" s="6"/>
      <c r="GI1842" s="6"/>
      <c r="GJ1842" s="6"/>
      <c r="GK1842" s="6"/>
      <c r="GL1842" s="6"/>
      <c r="GM1842" s="6"/>
      <c r="GN1842" s="6"/>
      <c r="GO1842" s="6"/>
      <c r="GP1842" s="6"/>
      <c r="GQ1842" s="6"/>
      <c r="GR1842" s="6"/>
      <c r="GS1842" s="6"/>
      <c r="GT1842" s="6"/>
      <c r="GU1842" s="6"/>
      <c r="GV1842" s="6"/>
      <c r="GW1842" s="6"/>
      <c r="GX1842" s="6"/>
      <c r="GY1842" s="6"/>
      <c r="GZ1842" s="6"/>
      <c r="HA1842" s="6"/>
      <c r="HB1842" s="6"/>
      <c r="HC1842" s="6"/>
      <c r="HD1842" s="6"/>
      <c r="HE1842" s="6"/>
      <c r="HF1842" s="6"/>
      <c r="HG1842" s="6"/>
      <c r="HH1842" s="6"/>
      <c r="HI1842" s="6"/>
      <c r="HJ1842" s="6"/>
      <c r="HK1842" s="6"/>
      <c r="HL1842" s="6"/>
      <c r="HM1842" s="6"/>
      <c r="HN1842" s="6"/>
      <c r="HO1842" s="6"/>
      <c r="HP1842" s="6"/>
      <c r="HQ1842" s="6"/>
      <c r="HR1842" s="6"/>
      <c r="HS1842" s="6"/>
      <c r="HT1842" s="6"/>
      <c r="HU1842" s="6"/>
      <c r="HV1842" s="6"/>
      <c r="HW1842" s="6"/>
      <c r="HX1842" s="6"/>
      <c r="HY1842" s="6"/>
      <c r="HZ1842" s="6"/>
      <c r="IA1842" s="6"/>
      <c r="IB1842" s="6"/>
      <c r="IC1842" s="6"/>
      <c r="ID1842" s="6"/>
      <c r="IE1842" s="6"/>
      <c r="IF1842" s="6"/>
      <c r="IG1842" s="6"/>
      <c r="IH1842" s="6"/>
      <c r="II1842" s="6"/>
      <c r="IJ1842" s="6"/>
      <c r="IK1842" s="6"/>
      <c r="IL1842" s="6"/>
      <c r="IM1842" s="6"/>
      <c r="IN1842" s="6"/>
      <c r="IO1842" s="6"/>
      <c r="IP1842" s="6"/>
      <c r="IQ1842" s="6"/>
      <c r="IR1842" s="6"/>
      <c r="IS1842" s="6"/>
      <c r="IT1842" s="6"/>
      <c r="IU1842" s="6"/>
      <c r="IV1842" s="6"/>
      <c r="IW1842" s="6"/>
      <c r="IX1842" s="6"/>
      <c r="IY1842" s="6"/>
      <c r="IZ1842" s="6"/>
    </row>
    <row r="1843" spans="1:260" s="5" customFormat="1" x14ac:dyDescent="0.35">
      <c r="A1843" s="32">
        <v>1839</v>
      </c>
      <c r="B1843" s="33">
        <f>ESTUDIANTES!B1843</f>
        <v>0</v>
      </c>
      <c r="C1843" s="33">
        <f>ESTUDIANTES!C1843</f>
        <v>0</v>
      </c>
      <c r="D1843" s="99">
        <f>ESTUDIANTES!D1843</f>
        <v>0</v>
      </c>
      <c r="E1843" s="99"/>
      <c r="F1843" s="99"/>
      <c r="G1843" s="99"/>
      <c r="H1843" s="34">
        <f>ESTUDIANTES!E1843</f>
        <v>0</v>
      </c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  <c r="GG1843" s="6"/>
      <c r="GH1843" s="6"/>
      <c r="GI1843" s="6"/>
      <c r="GJ1843" s="6"/>
      <c r="GK1843" s="6"/>
      <c r="GL1843" s="6"/>
      <c r="GM1843" s="6"/>
      <c r="GN1843" s="6"/>
      <c r="GO1843" s="6"/>
      <c r="GP1843" s="6"/>
      <c r="GQ1843" s="6"/>
      <c r="GR1843" s="6"/>
      <c r="GS1843" s="6"/>
      <c r="GT1843" s="6"/>
      <c r="GU1843" s="6"/>
      <c r="GV1843" s="6"/>
      <c r="GW1843" s="6"/>
      <c r="GX1843" s="6"/>
      <c r="GY1843" s="6"/>
      <c r="GZ1843" s="6"/>
      <c r="HA1843" s="6"/>
      <c r="HB1843" s="6"/>
      <c r="HC1843" s="6"/>
      <c r="HD1843" s="6"/>
      <c r="HE1843" s="6"/>
      <c r="HF1843" s="6"/>
      <c r="HG1843" s="6"/>
      <c r="HH1843" s="6"/>
      <c r="HI1843" s="6"/>
      <c r="HJ1843" s="6"/>
      <c r="HK1843" s="6"/>
      <c r="HL1843" s="6"/>
      <c r="HM1843" s="6"/>
      <c r="HN1843" s="6"/>
      <c r="HO1843" s="6"/>
      <c r="HP1843" s="6"/>
      <c r="HQ1843" s="6"/>
      <c r="HR1843" s="6"/>
      <c r="HS1843" s="6"/>
      <c r="HT1843" s="6"/>
      <c r="HU1843" s="6"/>
      <c r="HV1843" s="6"/>
      <c r="HW1843" s="6"/>
      <c r="HX1843" s="6"/>
      <c r="HY1843" s="6"/>
      <c r="HZ1843" s="6"/>
      <c r="IA1843" s="6"/>
      <c r="IB1843" s="6"/>
      <c r="IC1843" s="6"/>
      <c r="ID1843" s="6"/>
      <c r="IE1843" s="6"/>
      <c r="IF1843" s="6"/>
      <c r="IG1843" s="6"/>
      <c r="IH1843" s="6"/>
      <c r="II1843" s="6"/>
      <c r="IJ1843" s="6"/>
      <c r="IK1843" s="6"/>
      <c r="IL1843" s="6"/>
      <c r="IM1843" s="6"/>
      <c r="IN1843" s="6"/>
      <c r="IO1843" s="6"/>
      <c r="IP1843" s="6"/>
      <c r="IQ1843" s="6"/>
      <c r="IR1843" s="6"/>
      <c r="IS1843" s="6"/>
      <c r="IT1843" s="6"/>
      <c r="IU1843" s="6"/>
      <c r="IV1843" s="6"/>
      <c r="IW1843" s="6"/>
      <c r="IX1843" s="6"/>
      <c r="IY1843" s="6"/>
      <c r="IZ1843" s="6"/>
    </row>
    <row r="1844" spans="1:260" s="5" customFormat="1" x14ac:dyDescent="0.35">
      <c r="A1844" s="32">
        <v>1840</v>
      </c>
      <c r="B1844" s="33">
        <f>ESTUDIANTES!B1844</f>
        <v>0</v>
      </c>
      <c r="C1844" s="33">
        <f>ESTUDIANTES!C1844</f>
        <v>0</v>
      </c>
      <c r="D1844" s="99">
        <f>ESTUDIANTES!D1844</f>
        <v>0</v>
      </c>
      <c r="E1844" s="99"/>
      <c r="F1844" s="99"/>
      <c r="G1844" s="99"/>
      <c r="H1844" s="34">
        <f>ESTUDIANTES!E1844</f>
        <v>0</v>
      </c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  <c r="GG1844" s="6"/>
      <c r="GH1844" s="6"/>
      <c r="GI1844" s="6"/>
      <c r="GJ1844" s="6"/>
      <c r="GK1844" s="6"/>
      <c r="GL1844" s="6"/>
      <c r="GM1844" s="6"/>
      <c r="GN1844" s="6"/>
      <c r="GO1844" s="6"/>
      <c r="GP1844" s="6"/>
      <c r="GQ1844" s="6"/>
      <c r="GR1844" s="6"/>
      <c r="GS1844" s="6"/>
      <c r="GT1844" s="6"/>
      <c r="GU1844" s="6"/>
      <c r="GV1844" s="6"/>
      <c r="GW1844" s="6"/>
      <c r="GX1844" s="6"/>
      <c r="GY1844" s="6"/>
      <c r="GZ1844" s="6"/>
      <c r="HA1844" s="6"/>
      <c r="HB1844" s="6"/>
      <c r="HC1844" s="6"/>
      <c r="HD1844" s="6"/>
      <c r="HE1844" s="6"/>
      <c r="HF1844" s="6"/>
      <c r="HG1844" s="6"/>
      <c r="HH1844" s="6"/>
      <c r="HI1844" s="6"/>
      <c r="HJ1844" s="6"/>
      <c r="HK1844" s="6"/>
      <c r="HL1844" s="6"/>
      <c r="HM1844" s="6"/>
      <c r="HN1844" s="6"/>
      <c r="HO1844" s="6"/>
      <c r="HP1844" s="6"/>
      <c r="HQ1844" s="6"/>
      <c r="HR1844" s="6"/>
      <c r="HS1844" s="6"/>
      <c r="HT1844" s="6"/>
      <c r="HU1844" s="6"/>
      <c r="HV1844" s="6"/>
      <c r="HW1844" s="6"/>
      <c r="HX1844" s="6"/>
      <c r="HY1844" s="6"/>
      <c r="HZ1844" s="6"/>
      <c r="IA1844" s="6"/>
      <c r="IB1844" s="6"/>
      <c r="IC1844" s="6"/>
      <c r="ID1844" s="6"/>
      <c r="IE1844" s="6"/>
      <c r="IF1844" s="6"/>
      <c r="IG1844" s="6"/>
      <c r="IH1844" s="6"/>
      <c r="II1844" s="6"/>
      <c r="IJ1844" s="6"/>
      <c r="IK1844" s="6"/>
      <c r="IL1844" s="6"/>
      <c r="IM1844" s="6"/>
      <c r="IN1844" s="6"/>
      <c r="IO1844" s="6"/>
      <c r="IP1844" s="6"/>
      <c r="IQ1844" s="6"/>
      <c r="IR1844" s="6"/>
      <c r="IS1844" s="6"/>
      <c r="IT1844" s="6"/>
      <c r="IU1844" s="6"/>
      <c r="IV1844" s="6"/>
      <c r="IW1844" s="6"/>
      <c r="IX1844" s="6"/>
      <c r="IY1844" s="6"/>
      <c r="IZ1844" s="6"/>
    </row>
    <row r="1845" spans="1:260" s="5" customFormat="1" x14ac:dyDescent="0.35">
      <c r="A1845" s="32">
        <v>1841</v>
      </c>
      <c r="B1845" s="33">
        <f>ESTUDIANTES!B1845</f>
        <v>0</v>
      </c>
      <c r="C1845" s="33">
        <f>ESTUDIANTES!C1845</f>
        <v>0</v>
      </c>
      <c r="D1845" s="99">
        <f>ESTUDIANTES!D1845</f>
        <v>0</v>
      </c>
      <c r="E1845" s="99"/>
      <c r="F1845" s="99"/>
      <c r="G1845" s="99"/>
      <c r="H1845" s="34">
        <f>ESTUDIANTES!E1845</f>
        <v>0</v>
      </c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  <c r="GG1845" s="6"/>
      <c r="GH1845" s="6"/>
      <c r="GI1845" s="6"/>
      <c r="GJ1845" s="6"/>
      <c r="GK1845" s="6"/>
      <c r="GL1845" s="6"/>
      <c r="GM1845" s="6"/>
      <c r="GN1845" s="6"/>
      <c r="GO1845" s="6"/>
      <c r="GP1845" s="6"/>
      <c r="GQ1845" s="6"/>
      <c r="GR1845" s="6"/>
      <c r="GS1845" s="6"/>
      <c r="GT1845" s="6"/>
      <c r="GU1845" s="6"/>
      <c r="GV1845" s="6"/>
      <c r="GW1845" s="6"/>
      <c r="GX1845" s="6"/>
      <c r="GY1845" s="6"/>
      <c r="GZ1845" s="6"/>
      <c r="HA1845" s="6"/>
      <c r="HB1845" s="6"/>
      <c r="HC1845" s="6"/>
      <c r="HD1845" s="6"/>
      <c r="HE1845" s="6"/>
      <c r="HF1845" s="6"/>
      <c r="HG1845" s="6"/>
      <c r="HH1845" s="6"/>
      <c r="HI1845" s="6"/>
      <c r="HJ1845" s="6"/>
      <c r="HK1845" s="6"/>
      <c r="HL1845" s="6"/>
      <c r="HM1845" s="6"/>
      <c r="HN1845" s="6"/>
      <c r="HO1845" s="6"/>
      <c r="HP1845" s="6"/>
      <c r="HQ1845" s="6"/>
      <c r="HR1845" s="6"/>
      <c r="HS1845" s="6"/>
      <c r="HT1845" s="6"/>
      <c r="HU1845" s="6"/>
      <c r="HV1845" s="6"/>
      <c r="HW1845" s="6"/>
      <c r="HX1845" s="6"/>
      <c r="HY1845" s="6"/>
      <c r="HZ1845" s="6"/>
      <c r="IA1845" s="6"/>
      <c r="IB1845" s="6"/>
      <c r="IC1845" s="6"/>
      <c r="ID1845" s="6"/>
      <c r="IE1845" s="6"/>
      <c r="IF1845" s="6"/>
      <c r="IG1845" s="6"/>
      <c r="IH1845" s="6"/>
      <c r="II1845" s="6"/>
      <c r="IJ1845" s="6"/>
      <c r="IK1845" s="6"/>
      <c r="IL1845" s="6"/>
      <c r="IM1845" s="6"/>
      <c r="IN1845" s="6"/>
      <c r="IO1845" s="6"/>
      <c r="IP1845" s="6"/>
      <c r="IQ1845" s="6"/>
      <c r="IR1845" s="6"/>
      <c r="IS1845" s="6"/>
      <c r="IT1845" s="6"/>
      <c r="IU1845" s="6"/>
      <c r="IV1845" s="6"/>
      <c r="IW1845" s="6"/>
      <c r="IX1845" s="6"/>
      <c r="IY1845" s="6"/>
      <c r="IZ1845" s="6"/>
    </row>
    <row r="1846" spans="1:260" s="5" customFormat="1" x14ac:dyDescent="0.35">
      <c r="A1846" s="32">
        <v>1842</v>
      </c>
      <c r="B1846" s="33">
        <f>ESTUDIANTES!B1846</f>
        <v>0</v>
      </c>
      <c r="C1846" s="33">
        <f>ESTUDIANTES!C1846</f>
        <v>0</v>
      </c>
      <c r="D1846" s="99">
        <f>ESTUDIANTES!D1846</f>
        <v>0</v>
      </c>
      <c r="E1846" s="99"/>
      <c r="F1846" s="99"/>
      <c r="G1846" s="99"/>
      <c r="H1846" s="34">
        <f>ESTUDIANTES!E1846</f>
        <v>0</v>
      </c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  <c r="GG1846" s="6"/>
      <c r="GH1846" s="6"/>
      <c r="GI1846" s="6"/>
      <c r="GJ1846" s="6"/>
      <c r="GK1846" s="6"/>
      <c r="GL1846" s="6"/>
      <c r="GM1846" s="6"/>
      <c r="GN1846" s="6"/>
      <c r="GO1846" s="6"/>
      <c r="GP1846" s="6"/>
      <c r="GQ1846" s="6"/>
      <c r="GR1846" s="6"/>
      <c r="GS1846" s="6"/>
      <c r="GT1846" s="6"/>
      <c r="GU1846" s="6"/>
      <c r="GV1846" s="6"/>
      <c r="GW1846" s="6"/>
      <c r="GX1846" s="6"/>
      <c r="GY1846" s="6"/>
      <c r="GZ1846" s="6"/>
      <c r="HA1846" s="6"/>
      <c r="HB1846" s="6"/>
      <c r="HC1846" s="6"/>
      <c r="HD1846" s="6"/>
      <c r="HE1846" s="6"/>
      <c r="HF1846" s="6"/>
      <c r="HG1846" s="6"/>
      <c r="HH1846" s="6"/>
      <c r="HI1846" s="6"/>
      <c r="HJ1846" s="6"/>
      <c r="HK1846" s="6"/>
      <c r="HL1846" s="6"/>
      <c r="HM1846" s="6"/>
      <c r="HN1846" s="6"/>
      <c r="HO1846" s="6"/>
      <c r="HP1846" s="6"/>
      <c r="HQ1846" s="6"/>
      <c r="HR1846" s="6"/>
      <c r="HS1846" s="6"/>
      <c r="HT1846" s="6"/>
      <c r="HU1846" s="6"/>
      <c r="HV1846" s="6"/>
      <c r="HW1846" s="6"/>
      <c r="HX1846" s="6"/>
      <c r="HY1846" s="6"/>
      <c r="HZ1846" s="6"/>
      <c r="IA1846" s="6"/>
      <c r="IB1846" s="6"/>
      <c r="IC1846" s="6"/>
      <c r="ID1846" s="6"/>
      <c r="IE1846" s="6"/>
      <c r="IF1846" s="6"/>
      <c r="IG1846" s="6"/>
      <c r="IH1846" s="6"/>
      <c r="II1846" s="6"/>
      <c r="IJ1846" s="6"/>
      <c r="IK1846" s="6"/>
      <c r="IL1846" s="6"/>
      <c r="IM1846" s="6"/>
      <c r="IN1846" s="6"/>
      <c r="IO1846" s="6"/>
      <c r="IP1846" s="6"/>
      <c r="IQ1846" s="6"/>
      <c r="IR1846" s="6"/>
      <c r="IS1846" s="6"/>
      <c r="IT1846" s="6"/>
      <c r="IU1846" s="6"/>
      <c r="IV1846" s="6"/>
      <c r="IW1846" s="6"/>
      <c r="IX1846" s="6"/>
      <c r="IY1846" s="6"/>
      <c r="IZ1846" s="6"/>
    </row>
    <row r="1847" spans="1:260" s="5" customFormat="1" x14ac:dyDescent="0.35">
      <c r="A1847" s="32">
        <v>1843</v>
      </c>
      <c r="B1847" s="33">
        <f>ESTUDIANTES!B1847</f>
        <v>0</v>
      </c>
      <c r="C1847" s="33">
        <f>ESTUDIANTES!C1847</f>
        <v>0</v>
      </c>
      <c r="D1847" s="99">
        <f>ESTUDIANTES!D1847</f>
        <v>0</v>
      </c>
      <c r="E1847" s="99"/>
      <c r="F1847" s="99"/>
      <c r="G1847" s="99"/>
      <c r="H1847" s="34">
        <f>ESTUDIANTES!E1847</f>
        <v>0</v>
      </c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  <c r="GG1847" s="6"/>
      <c r="GH1847" s="6"/>
      <c r="GI1847" s="6"/>
      <c r="GJ1847" s="6"/>
      <c r="GK1847" s="6"/>
      <c r="GL1847" s="6"/>
      <c r="GM1847" s="6"/>
      <c r="GN1847" s="6"/>
      <c r="GO1847" s="6"/>
      <c r="GP1847" s="6"/>
      <c r="GQ1847" s="6"/>
      <c r="GR1847" s="6"/>
      <c r="GS1847" s="6"/>
      <c r="GT1847" s="6"/>
      <c r="GU1847" s="6"/>
      <c r="GV1847" s="6"/>
      <c r="GW1847" s="6"/>
      <c r="GX1847" s="6"/>
      <c r="GY1847" s="6"/>
      <c r="GZ1847" s="6"/>
      <c r="HA1847" s="6"/>
      <c r="HB1847" s="6"/>
      <c r="HC1847" s="6"/>
      <c r="HD1847" s="6"/>
      <c r="HE1847" s="6"/>
      <c r="HF1847" s="6"/>
      <c r="HG1847" s="6"/>
      <c r="HH1847" s="6"/>
      <c r="HI1847" s="6"/>
      <c r="HJ1847" s="6"/>
      <c r="HK1847" s="6"/>
      <c r="HL1847" s="6"/>
      <c r="HM1847" s="6"/>
      <c r="HN1847" s="6"/>
      <c r="HO1847" s="6"/>
      <c r="HP1847" s="6"/>
      <c r="HQ1847" s="6"/>
      <c r="HR1847" s="6"/>
      <c r="HS1847" s="6"/>
      <c r="HT1847" s="6"/>
      <c r="HU1847" s="6"/>
      <c r="HV1847" s="6"/>
      <c r="HW1847" s="6"/>
      <c r="HX1847" s="6"/>
      <c r="HY1847" s="6"/>
      <c r="HZ1847" s="6"/>
      <c r="IA1847" s="6"/>
      <c r="IB1847" s="6"/>
      <c r="IC1847" s="6"/>
      <c r="ID1847" s="6"/>
      <c r="IE1847" s="6"/>
      <c r="IF1847" s="6"/>
      <c r="IG1847" s="6"/>
      <c r="IH1847" s="6"/>
      <c r="II1847" s="6"/>
      <c r="IJ1847" s="6"/>
      <c r="IK1847" s="6"/>
      <c r="IL1847" s="6"/>
      <c r="IM1847" s="6"/>
      <c r="IN1847" s="6"/>
      <c r="IO1847" s="6"/>
      <c r="IP1847" s="6"/>
      <c r="IQ1847" s="6"/>
      <c r="IR1847" s="6"/>
      <c r="IS1847" s="6"/>
      <c r="IT1847" s="6"/>
      <c r="IU1847" s="6"/>
      <c r="IV1847" s="6"/>
      <c r="IW1847" s="6"/>
      <c r="IX1847" s="6"/>
      <c r="IY1847" s="6"/>
      <c r="IZ1847" s="6"/>
    </row>
    <row r="1848" spans="1:260" s="5" customFormat="1" x14ac:dyDescent="0.35">
      <c r="A1848" s="32">
        <v>1844</v>
      </c>
      <c r="B1848" s="33">
        <f>ESTUDIANTES!B1848</f>
        <v>0</v>
      </c>
      <c r="C1848" s="33">
        <f>ESTUDIANTES!C1848</f>
        <v>0</v>
      </c>
      <c r="D1848" s="99">
        <f>ESTUDIANTES!D1848</f>
        <v>0</v>
      </c>
      <c r="E1848" s="99"/>
      <c r="F1848" s="99"/>
      <c r="G1848" s="99"/>
      <c r="H1848" s="34">
        <f>ESTUDIANTES!E1848</f>
        <v>0</v>
      </c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  <c r="GG1848" s="6"/>
      <c r="GH1848" s="6"/>
      <c r="GI1848" s="6"/>
      <c r="GJ1848" s="6"/>
      <c r="GK1848" s="6"/>
      <c r="GL1848" s="6"/>
      <c r="GM1848" s="6"/>
      <c r="GN1848" s="6"/>
      <c r="GO1848" s="6"/>
      <c r="GP1848" s="6"/>
      <c r="GQ1848" s="6"/>
      <c r="GR1848" s="6"/>
      <c r="GS1848" s="6"/>
      <c r="GT1848" s="6"/>
      <c r="GU1848" s="6"/>
      <c r="GV1848" s="6"/>
      <c r="GW1848" s="6"/>
      <c r="GX1848" s="6"/>
      <c r="GY1848" s="6"/>
      <c r="GZ1848" s="6"/>
      <c r="HA1848" s="6"/>
      <c r="HB1848" s="6"/>
      <c r="HC1848" s="6"/>
      <c r="HD1848" s="6"/>
      <c r="HE1848" s="6"/>
      <c r="HF1848" s="6"/>
      <c r="HG1848" s="6"/>
      <c r="HH1848" s="6"/>
      <c r="HI1848" s="6"/>
      <c r="HJ1848" s="6"/>
      <c r="HK1848" s="6"/>
      <c r="HL1848" s="6"/>
      <c r="HM1848" s="6"/>
      <c r="HN1848" s="6"/>
      <c r="HO1848" s="6"/>
      <c r="HP1848" s="6"/>
      <c r="HQ1848" s="6"/>
      <c r="HR1848" s="6"/>
      <c r="HS1848" s="6"/>
      <c r="HT1848" s="6"/>
      <c r="HU1848" s="6"/>
      <c r="HV1848" s="6"/>
      <c r="HW1848" s="6"/>
      <c r="HX1848" s="6"/>
      <c r="HY1848" s="6"/>
      <c r="HZ1848" s="6"/>
      <c r="IA1848" s="6"/>
      <c r="IB1848" s="6"/>
      <c r="IC1848" s="6"/>
      <c r="ID1848" s="6"/>
      <c r="IE1848" s="6"/>
      <c r="IF1848" s="6"/>
      <c r="IG1848" s="6"/>
      <c r="IH1848" s="6"/>
      <c r="II1848" s="6"/>
      <c r="IJ1848" s="6"/>
      <c r="IK1848" s="6"/>
      <c r="IL1848" s="6"/>
      <c r="IM1848" s="6"/>
      <c r="IN1848" s="6"/>
      <c r="IO1848" s="6"/>
      <c r="IP1848" s="6"/>
      <c r="IQ1848" s="6"/>
      <c r="IR1848" s="6"/>
      <c r="IS1848" s="6"/>
      <c r="IT1848" s="6"/>
      <c r="IU1848" s="6"/>
      <c r="IV1848" s="6"/>
      <c r="IW1848" s="6"/>
      <c r="IX1848" s="6"/>
      <c r="IY1848" s="6"/>
      <c r="IZ1848" s="6"/>
    </row>
    <row r="1849" spans="1:260" s="5" customFormat="1" x14ac:dyDescent="0.35">
      <c r="A1849" s="32">
        <v>1845</v>
      </c>
      <c r="B1849" s="33">
        <f>ESTUDIANTES!B1849</f>
        <v>0</v>
      </c>
      <c r="C1849" s="33">
        <f>ESTUDIANTES!C1849</f>
        <v>0</v>
      </c>
      <c r="D1849" s="99">
        <f>ESTUDIANTES!D1849</f>
        <v>0</v>
      </c>
      <c r="E1849" s="99"/>
      <c r="F1849" s="99"/>
      <c r="G1849" s="99"/>
      <c r="H1849" s="34">
        <f>ESTUDIANTES!E1849</f>
        <v>0</v>
      </c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  <c r="GG1849" s="6"/>
      <c r="GH1849" s="6"/>
      <c r="GI1849" s="6"/>
      <c r="GJ1849" s="6"/>
      <c r="GK1849" s="6"/>
      <c r="GL1849" s="6"/>
      <c r="GM1849" s="6"/>
      <c r="GN1849" s="6"/>
      <c r="GO1849" s="6"/>
      <c r="GP1849" s="6"/>
      <c r="GQ1849" s="6"/>
      <c r="GR1849" s="6"/>
      <c r="GS1849" s="6"/>
      <c r="GT1849" s="6"/>
      <c r="GU1849" s="6"/>
      <c r="GV1849" s="6"/>
      <c r="GW1849" s="6"/>
      <c r="GX1849" s="6"/>
      <c r="GY1849" s="6"/>
      <c r="GZ1849" s="6"/>
      <c r="HA1849" s="6"/>
      <c r="HB1849" s="6"/>
      <c r="HC1849" s="6"/>
      <c r="HD1849" s="6"/>
      <c r="HE1849" s="6"/>
      <c r="HF1849" s="6"/>
      <c r="HG1849" s="6"/>
      <c r="HH1849" s="6"/>
      <c r="HI1849" s="6"/>
      <c r="HJ1849" s="6"/>
      <c r="HK1849" s="6"/>
      <c r="HL1849" s="6"/>
      <c r="HM1849" s="6"/>
      <c r="HN1849" s="6"/>
      <c r="HO1849" s="6"/>
      <c r="HP1849" s="6"/>
      <c r="HQ1849" s="6"/>
      <c r="HR1849" s="6"/>
      <c r="HS1849" s="6"/>
      <c r="HT1849" s="6"/>
      <c r="HU1849" s="6"/>
      <c r="HV1849" s="6"/>
      <c r="HW1849" s="6"/>
      <c r="HX1849" s="6"/>
      <c r="HY1849" s="6"/>
      <c r="HZ1849" s="6"/>
      <c r="IA1849" s="6"/>
      <c r="IB1849" s="6"/>
      <c r="IC1849" s="6"/>
      <c r="ID1849" s="6"/>
      <c r="IE1849" s="6"/>
      <c r="IF1849" s="6"/>
      <c r="IG1849" s="6"/>
      <c r="IH1849" s="6"/>
      <c r="II1849" s="6"/>
      <c r="IJ1849" s="6"/>
      <c r="IK1849" s="6"/>
      <c r="IL1849" s="6"/>
      <c r="IM1849" s="6"/>
      <c r="IN1849" s="6"/>
      <c r="IO1849" s="6"/>
      <c r="IP1849" s="6"/>
      <c r="IQ1849" s="6"/>
      <c r="IR1849" s="6"/>
      <c r="IS1849" s="6"/>
      <c r="IT1849" s="6"/>
      <c r="IU1849" s="6"/>
      <c r="IV1849" s="6"/>
      <c r="IW1849" s="6"/>
      <c r="IX1849" s="6"/>
      <c r="IY1849" s="6"/>
      <c r="IZ1849" s="6"/>
    </row>
    <row r="1850" spans="1:260" s="5" customFormat="1" x14ac:dyDescent="0.35">
      <c r="A1850" s="32">
        <v>1846</v>
      </c>
      <c r="B1850" s="33">
        <f>ESTUDIANTES!B1850</f>
        <v>0</v>
      </c>
      <c r="C1850" s="33">
        <f>ESTUDIANTES!C1850</f>
        <v>0</v>
      </c>
      <c r="D1850" s="99">
        <f>ESTUDIANTES!D1850</f>
        <v>0</v>
      </c>
      <c r="E1850" s="99"/>
      <c r="F1850" s="99"/>
      <c r="G1850" s="99"/>
      <c r="H1850" s="34">
        <f>ESTUDIANTES!E1850</f>
        <v>0</v>
      </c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  <c r="GG1850" s="6"/>
      <c r="GH1850" s="6"/>
      <c r="GI1850" s="6"/>
      <c r="GJ1850" s="6"/>
      <c r="GK1850" s="6"/>
      <c r="GL1850" s="6"/>
      <c r="GM1850" s="6"/>
      <c r="GN1850" s="6"/>
      <c r="GO1850" s="6"/>
      <c r="GP1850" s="6"/>
      <c r="GQ1850" s="6"/>
      <c r="GR1850" s="6"/>
      <c r="GS1850" s="6"/>
      <c r="GT1850" s="6"/>
      <c r="GU1850" s="6"/>
      <c r="GV1850" s="6"/>
      <c r="GW1850" s="6"/>
      <c r="GX1850" s="6"/>
      <c r="GY1850" s="6"/>
      <c r="GZ1850" s="6"/>
      <c r="HA1850" s="6"/>
      <c r="HB1850" s="6"/>
      <c r="HC1850" s="6"/>
      <c r="HD1850" s="6"/>
      <c r="HE1850" s="6"/>
      <c r="HF1850" s="6"/>
      <c r="HG1850" s="6"/>
      <c r="HH1850" s="6"/>
      <c r="HI1850" s="6"/>
      <c r="HJ1850" s="6"/>
      <c r="HK1850" s="6"/>
      <c r="HL1850" s="6"/>
      <c r="HM1850" s="6"/>
      <c r="HN1850" s="6"/>
      <c r="HO1850" s="6"/>
      <c r="HP1850" s="6"/>
      <c r="HQ1850" s="6"/>
      <c r="HR1850" s="6"/>
      <c r="HS1850" s="6"/>
      <c r="HT1850" s="6"/>
      <c r="HU1850" s="6"/>
      <c r="HV1850" s="6"/>
      <c r="HW1850" s="6"/>
      <c r="HX1850" s="6"/>
      <c r="HY1850" s="6"/>
      <c r="HZ1850" s="6"/>
      <c r="IA1850" s="6"/>
      <c r="IB1850" s="6"/>
      <c r="IC1850" s="6"/>
      <c r="ID1850" s="6"/>
      <c r="IE1850" s="6"/>
      <c r="IF1850" s="6"/>
      <c r="IG1850" s="6"/>
      <c r="IH1850" s="6"/>
      <c r="II1850" s="6"/>
      <c r="IJ1850" s="6"/>
      <c r="IK1850" s="6"/>
      <c r="IL1850" s="6"/>
      <c r="IM1850" s="6"/>
      <c r="IN1850" s="6"/>
      <c r="IO1850" s="6"/>
      <c r="IP1850" s="6"/>
      <c r="IQ1850" s="6"/>
      <c r="IR1850" s="6"/>
      <c r="IS1850" s="6"/>
      <c r="IT1850" s="6"/>
      <c r="IU1850" s="6"/>
      <c r="IV1850" s="6"/>
      <c r="IW1850" s="6"/>
      <c r="IX1850" s="6"/>
      <c r="IY1850" s="6"/>
      <c r="IZ1850" s="6"/>
    </row>
    <row r="1851" spans="1:260" s="5" customFormat="1" x14ac:dyDescent="0.35">
      <c r="A1851" s="32">
        <v>1847</v>
      </c>
      <c r="B1851" s="33">
        <f>ESTUDIANTES!B1851</f>
        <v>0</v>
      </c>
      <c r="C1851" s="33">
        <f>ESTUDIANTES!C1851</f>
        <v>0</v>
      </c>
      <c r="D1851" s="99">
        <f>ESTUDIANTES!D1851</f>
        <v>0</v>
      </c>
      <c r="E1851" s="99"/>
      <c r="F1851" s="99"/>
      <c r="G1851" s="99"/>
      <c r="H1851" s="34">
        <f>ESTUDIANTES!E1851</f>
        <v>0</v>
      </c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  <c r="GG1851" s="6"/>
      <c r="GH1851" s="6"/>
      <c r="GI1851" s="6"/>
      <c r="GJ1851" s="6"/>
      <c r="GK1851" s="6"/>
      <c r="GL1851" s="6"/>
      <c r="GM1851" s="6"/>
      <c r="GN1851" s="6"/>
      <c r="GO1851" s="6"/>
      <c r="GP1851" s="6"/>
      <c r="GQ1851" s="6"/>
      <c r="GR1851" s="6"/>
      <c r="GS1851" s="6"/>
      <c r="GT1851" s="6"/>
      <c r="GU1851" s="6"/>
      <c r="GV1851" s="6"/>
      <c r="GW1851" s="6"/>
      <c r="GX1851" s="6"/>
      <c r="GY1851" s="6"/>
      <c r="GZ1851" s="6"/>
      <c r="HA1851" s="6"/>
      <c r="HB1851" s="6"/>
      <c r="HC1851" s="6"/>
      <c r="HD1851" s="6"/>
      <c r="HE1851" s="6"/>
      <c r="HF1851" s="6"/>
      <c r="HG1851" s="6"/>
      <c r="HH1851" s="6"/>
      <c r="HI1851" s="6"/>
      <c r="HJ1851" s="6"/>
      <c r="HK1851" s="6"/>
      <c r="HL1851" s="6"/>
      <c r="HM1851" s="6"/>
      <c r="HN1851" s="6"/>
      <c r="HO1851" s="6"/>
      <c r="HP1851" s="6"/>
      <c r="HQ1851" s="6"/>
      <c r="HR1851" s="6"/>
      <c r="HS1851" s="6"/>
      <c r="HT1851" s="6"/>
      <c r="HU1851" s="6"/>
      <c r="HV1851" s="6"/>
      <c r="HW1851" s="6"/>
      <c r="HX1851" s="6"/>
      <c r="HY1851" s="6"/>
      <c r="HZ1851" s="6"/>
      <c r="IA1851" s="6"/>
      <c r="IB1851" s="6"/>
      <c r="IC1851" s="6"/>
      <c r="ID1851" s="6"/>
      <c r="IE1851" s="6"/>
      <c r="IF1851" s="6"/>
      <c r="IG1851" s="6"/>
      <c r="IH1851" s="6"/>
      <c r="II1851" s="6"/>
      <c r="IJ1851" s="6"/>
      <c r="IK1851" s="6"/>
      <c r="IL1851" s="6"/>
      <c r="IM1851" s="6"/>
      <c r="IN1851" s="6"/>
      <c r="IO1851" s="6"/>
      <c r="IP1851" s="6"/>
      <c r="IQ1851" s="6"/>
      <c r="IR1851" s="6"/>
      <c r="IS1851" s="6"/>
      <c r="IT1851" s="6"/>
      <c r="IU1851" s="6"/>
      <c r="IV1851" s="6"/>
      <c r="IW1851" s="6"/>
      <c r="IX1851" s="6"/>
      <c r="IY1851" s="6"/>
      <c r="IZ1851" s="6"/>
    </row>
    <row r="1852" spans="1:260" s="5" customFormat="1" x14ac:dyDescent="0.35">
      <c r="A1852" s="32">
        <v>1848</v>
      </c>
      <c r="B1852" s="33">
        <f>ESTUDIANTES!B1852</f>
        <v>0</v>
      </c>
      <c r="C1852" s="33">
        <f>ESTUDIANTES!C1852</f>
        <v>0</v>
      </c>
      <c r="D1852" s="99">
        <f>ESTUDIANTES!D1852</f>
        <v>0</v>
      </c>
      <c r="E1852" s="99"/>
      <c r="F1852" s="99"/>
      <c r="G1852" s="99"/>
      <c r="H1852" s="34">
        <f>ESTUDIANTES!E1852</f>
        <v>0</v>
      </c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  <c r="GG1852" s="6"/>
      <c r="GH1852" s="6"/>
      <c r="GI1852" s="6"/>
      <c r="GJ1852" s="6"/>
      <c r="GK1852" s="6"/>
      <c r="GL1852" s="6"/>
      <c r="GM1852" s="6"/>
      <c r="GN1852" s="6"/>
      <c r="GO1852" s="6"/>
      <c r="GP1852" s="6"/>
      <c r="GQ1852" s="6"/>
      <c r="GR1852" s="6"/>
      <c r="GS1852" s="6"/>
      <c r="GT1852" s="6"/>
      <c r="GU1852" s="6"/>
      <c r="GV1852" s="6"/>
      <c r="GW1852" s="6"/>
      <c r="GX1852" s="6"/>
      <c r="GY1852" s="6"/>
      <c r="GZ1852" s="6"/>
      <c r="HA1852" s="6"/>
      <c r="HB1852" s="6"/>
      <c r="HC1852" s="6"/>
      <c r="HD1852" s="6"/>
      <c r="HE1852" s="6"/>
      <c r="HF1852" s="6"/>
      <c r="HG1852" s="6"/>
      <c r="HH1852" s="6"/>
      <c r="HI1852" s="6"/>
      <c r="HJ1852" s="6"/>
      <c r="HK1852" s="6"/>
      <c r="HL1852" s="6"/>
      <c r="HM1852" s="6"/>
      <c r="HN1852" s="6"/>
      <c r="HO1852" s="6"/>
      <c r="HP1852" s="6"/>
      <c r="HQ1852" s="6"/>
      <c r="HR1852" s="6"/>
      <c r="HS1852" s="6"/>
      <c r="HT1852" s="6"/>
      <c r="HU1852" s="6"/>
      <c r="HV1852" s="6"/>
      <c r="HW1852" s="6"/>
      <c r="HX1852" s="6"/>
      <c r="HY1852" s="6"/>
      <c r="HZ1852" s="6"/>
      <c r="IA1852" s="6"/>
      <c r="IB1852" s="6"/>
      <c r="IC1852" s="6"/>
      <c r="ID1852" s="6"/>
      <c r="IE1852" s="6"/>
      <c r="IF1852" s="6"/>
      <c r="IG1852" s="6"/>
      <c r="IH1852" s="6"/>
      <c r="II1852" s="6"/>
      <c r="IJ1852" s="6"/>
      <c r="IK1852" s="6"/>
      <c r="IL1852" s="6"/>
      <c r="IM1852" s="6"/>
      <c r="IN1852" s="6"/>
      <c r="IO1852" s="6"/>
      <c r="IP1852" s="6"/>
      <c r="IQ1852" s="6"/>
      <c r="IR1852" s="6"/>
      <c r="IS1852" s="6"/>
      <c r="IT1852" s="6"/>
      <c r="IU1852" s="6"/>
      <c r="IV1852" s="6"/>
      <c r="IW1852" s="6"/>
      <c r="IX1852" s="6"/>
      <c r="IY1852" s="6"/>
      <c r="IZ1852" s="6"/>
    </row>
    <row r="1853" spans="1:260" s="5" customFormat="1" x14ac:dyDescent="0.35">
      <c r="A1853" s="32">
        <v>1849</v>
      </c>
      <c r="B1853" s="33">
        <f>ESTUDIANTES!B1853</f>
        <v>0</v>
      </c>
      <c r="C1853" s="33">
        <f>ESTUDIANTES!C1853</f>
        <v>0</v>
      </c>
      <c r="D1853" s="99">
        <f>ESTUDIANTES!D1853</f>
        <v>0</v>
      </c>
      <c r="E1853" s="99"/>
      <c r="F1853" s="99"/>
      <c r="G1853" s="99"/>
      <c r="H1853" s="34">
        <f>ESTUDIANTES!E1853</f>
        <v>0</v>
      </c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  <c r="GG1853" s="6"/>
      <c r="GH1853" s="6"/>
      <c r="GI1853" s="6"/>
      <c r="GJ1853" s="6"/>
      <c r="GK1853" s="6"/>
      <c r="GL1853" s="6"/>
      <c r="GM1853" s="6"/>
      <c r="GN1853" s="6"/>
      <c r="GO1853" s="6"/>
      <c r="GP1853" s="6"/>
      <c r="GQ1853" s="6"/>
      <c r="GR1853" s="6"/>
      <c r="GS1853" s="6"/>
      <c r="GT1853" s="6"/>
      <c r="GU1853" s="6"/>
      <c r="GV1853" s="6"/>
      <c r="GW1853" s="6"/>
      <c r="GX1853" s="6"/>
      <c r="GY1853" s="6"/>
      <c r="GZ1853" s="6"/>
      <c r="HA1853" s="6"/>
      <c r="HB1853" s="6"/>
      <c r="HC1853" s="6"/>
      <c r="HD1853" s="6"/>
      <c r="HE1853" s="6"/>
      <c r="HF1853" s="6"/>
      <c r="HG1853" s="6"/>
      <c r="HH1853" s="6"/>
      <c r="HI1853" s="6"/>
      <c r="HJ1853" s="6"/>
      <c r="HK1853" s="6"/>
      <c r="HL1853" s="6"/>
      <c r="HM1853" s="6"/>
      <c r="HN1853" s="6"/>
      <c r="HO1853" s="6"/>
      <c r="HP1853" s="6"/>
      <c r="HQ1853" s="6"/>
      <c r="HR1853" s="6"/>
      <c r="HS1853" s="6"/>
      <c r="HT1853" s="6"/>
      <c r="HU1853" s="6"/>
      <c r="HV1853" s="6"/>
      <c r="HW1853" s="6"/>
      <c r="HX1853" s="6"/>
      <c r="HY1853" s="6"/>
      <c r="HZ1853" s="6"/>
      <c r="IA1853" s="6"/>
      <c r="IB1853" s="6"/>
      <c r="IC1853" s="6"/>
      <c r="ID1853" s="6"/>
      <c r="IE1853" s="6"/>
      <c r="IF1853" s="6"/>
      <c r="IG1853" s="6"/>
      <c r="IH1853" s="6"/>
      <c r="II1853" s="6"/>
      <c r="IJ1853" s="6"/>
      <c r="IK1853" s="6"/>
      <c r="IL1853" s="6"/>
      <c r="IM1853" s="6"/>
      <c r="IN1853" s="6"/>
      <c r="IO1853" s="6"/>
      <c r="IP1853" s="6"/>
      <c r="IQ1853" s="6"/>
      <c r="IR1853" s="6"/>
      <c r="IS1853" s="6"/>
      <c r="IT1853" s="6"/>
      <c r="IU1853" s="6"/>
      <c r="IV1853" s="6"/>
      <c r="IW1853" s="6"/>
      <c r="IX1853" s="6"/>
      <c r="IY1853" s="6"/>
      <c r="IZ1853" s="6"/>
    </row>
    <row r="1854" spans="1:260" s="5" customFormat="1" x14ac:dyDescent="0.35">
      <c r="A1854" s="32">
        <v>1850</v>
      </c>
      <c r="B1854" s="33">
        <f>ESTUDIANTES!B1854</f>
        <v>0</v>
      </c>
      <c r="C1854" s="33">
        <f>ESTUDIANTES!C1854</f>
        <v>0</v>
      </c>
      <c r="D1854" s="99">
        <f>ESTUDIANTES!D1854</f>
        <v>0</v>
      </c>
      <c r="E1854" s="99"/>
      <c r="F1854" s="99"/>
      <c r="G1854" s="99"/>
      <c r="H1854" s="34">
        <f>ESTUDIANTES!E1854</f>
        <v>0</v>
      </c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  <c r="GG1854" s="6"/>
      <c r="GH1854" s="6"/>
      <c r="GI1854" s="6"/>
      <c r="GJ1854" s="6"/>
      <c r="GK1854" s="6"/>
      <c r="GL1854" s="6"/>
      <c r="GM1854" s="6"/>
      <c r="GN1854" s="6"/>
      <c r="GO1854" s="6"/>
      <c r="GP1854" s="6"/>
      <c r="GQ1854" s="6"/>
      <c r="GR1854" s="6"/>
      <c r="GS1854" s="6"/>
      <c r="GT1854" s="6"/>
      <c r="GU1854" s="6"/>
      <c r="GV1854" s="6"/>
      <c r="GW1854" s="6"/>
      <c r="GX1854" s="6"/>
      <c r="GY1854" s="6"/>
      <c r="GZ1854" s="6"/>
      <c r="HA1854" s="6"/>
      <c r="HB1854" s="6"/>
      <c r="HC1854" s="6"/>
      <c r="HD1854" s="6"/>
      <c r="HE1854" s="6"/>
      <c r="HF1854" s="6"/>
      <c r="HG1854" s="6"/>
      <c r="HH1854" s="6"/>
      <c r="HI1854" s="6"/>
      <c r="HJ1854" s="6"/>
      <c r="HK1854" s="6"/>
      <c r="HL1854" s="6"/>
      <c r="HM1854" s="6"/>
      <c r="HN1854" s="6"/>
      <c r="HO1854" s="6"/>
      <c r="HP1854" s="6"/>
      <c r="HQ1854" s="6"/>
      <c r="HR1854" s="6"/>
      <c r="HS1854" s="6"/>
      <c r="HT1854" s="6"/>
      <c r="HU1854" s="6"/>
      <c r="HV1854" s="6"/>
      <c r="HW1854" s="6"/>
      <c r="HX1854" s="6"/>
      <c r="HY1854" s="6"/>
      <c r="HZ1854" s="6"/>
      <c r="IA1854" s="6"/>
      <c r="IB1854" s="6"/>
      <c r="IC1854" s="6"/>
      <c r="ID1854" s="6"/>
      <c r="IE1854" s="6"/>
      <c r="IF1854" s="6"/>
      <c r="IG1854" s="6"/>
      <c r="IH1854" s="6"/>
      <c r="II1854" s="6"/>
      <c r="IJ1854" s="6"/>
      <c r="IK1854" s="6"/>
      <c r="IL1854" s="6"/>
      <c r="IM1854" s="6"/>
      <c r="IN1854" s="6"/>
      <c r="IO1854" s="6"/>
      <c r="IP1854" s="6"/>
      <c r="IQ1854" s="6"/>
      <c r="IR1854" s="6"/>
      <c r="IS1854" s="6"/>
      <c r="IT1854" s="6"/>
      <c r="IU1854" s="6"/>
      <c r="IV1854" s="6"/>
      <c r="IW1854" s="6"/>
      <c r="IX1854" s="6"/>
      <c r="IY1854" s="6"/>
      <c r="IZ1854" s="6"/>
    </row>
    <row r="1855" spans="1:260" s="5" customFormat="1" x14ac:dyDescent="0.35">
      <c r="A1855" s="32">
        <v>1851</v>
      </c>
      <c r="B1855" s="33">
        <f>ESTUDIANTES!B1855</f>
        <v>0</v>
      </c>
      <c r="C1855" s="33">
        <f>ESTUDIANTES!C1855</f>
        <v>0</v>
      </c>
      <c r="D1855" s="99">
        <f>ESTUDIANTES!D1855</f>
        <v>0</v>
      </c>
      <c r="E1855" s="99"/>
      <c r="F1855" s="99"/>
      <c r="G1855" s="99"/>
      <c r="H1855" s="34">
        <f>ESTUDIANTES!E1855</f>
        <v>0</v>
      </c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  <c r="GG1855" s="6"/>
      <c r="GH1855" s="6"/>
      <c r="GI1855" s="6"/>
      <c r="GJ1855" s="6"/>
      <c r="GK1855" s="6"/>
      <c r="GL1855" s="6"/>
      <c r="GM1855" s="6"/>
      <c r="GN1855" s="6"/>
      <c r="GO1855" s="6"/>
      <c r="GP1855" s="6"/>
      <c r="GQ1855" s="6"/>
      <c r="GR1855" s="6"/>
      <c r="GS1855" s="6"/>
      <c r="GT1855" s="6"/>
      <c r="GU1855" s="6"/>
      <c r="GV1855" s="6"/>
      <c r="GW1855" s="6"/>
      <c r="GX1855" s="6"/>
      <c r="GY1855" s="6"/>
      <c r="GZ1855" s="6"/>
      <c r="HA1855" s="6"/>
      <c r="HB1855" s="6"/>
      <c r="HC1855" s="6"/>
      <c r="HD1855" s="6"/>
      <c r="HE1855" s="6"/>
      <c r="HF1855" s="6"/>
      <c r="HG1855" s="6"/>
      <c r="HH1855" s="6"/>
      <c r="HI1855" s="6"/>
      <c r="HJ1855" s="6"/>
      <c r="HK1855" s="6"/>
      <c r="HL1855" s="6"/>
      <c r="HM1855" s="6"/>
      <c r="HN1855" s="6"/>
      <c r="HO1855" s="6"/>
      <c r="HP1855" s="6"/>
      <c r="HQ1855" s="6"/>
      <c r="HR1855" s="6"/>
      <c r="HS1855" s="6"/>
      <c r="HT1855" s="6"/>
      <c r="HU1855" s="6"/>
      <c r="HV1855" s="6"/>
      <c r="HW1855" s="6"/>
      <c r="HX1855" s="6"/>
      <c r="HY1855" s="6"/>
      <c r="HZ1855" s="6"/>
      <c r="IA1855" s="6"/>
      <c r="IB1855" s="6"/>
      <c r="IC1855" s="6"/>
      <c r="ID1855" s="6"/>
      <c r="IE1855" s="6"/>
      <c r="IF1855" s="6"/>
      <c r="IG1855" s="6"/>
      <c r="IH1855" s="6"/>
      <c r="II1855" s="6"/>
      <c r="IJ1855" s="6"/>
      <c r="IK1855" s="6"/>
      <c r="IL1855" s="6"/>
      <c r="IM1855" s="6"/>
      <c r="IN1855" s="6"/>
      <c r="IO1855" s="6"/>
      <c r="IP1855" s="6"/>
      <c r="IQ1855" s="6"/>
      <c r="IR1855" s="6"/>
      <c r="IS1855" s="6"/>
      <c r="IT1855" s="6"/>
      <c r="IU1855" s="6"/>
      <c r="IV1855" s="6"/>
      <c r="IW1855" s="6"/>
      <c r="IX1855" s="6"/>
      <c r="IY1855" s="6"/>
      <c r="IZ1855" s="6"/>
    </row>
    <row r="1856" spans="1:260" s="5" customFormat="1" x14ac:dyDescent="0.35">
      <c r="A1856" s="32">
        <v>1852</v>
      </c>
      <c r="B1856" s="33">
        <f>ESTUDIANTES!B1856</f>
        <v>0</v>
      </c>
      <c r="C1856" s="33">
        <f>ESTUDIANTES!C1856</f>
        <v>0</v>
      </c>
      <c r="D1856" s="99">
        <f>ESTUDIANTES!D1856</f>
        <v>0</v>
      </c>
      <c r="E1856" s="99"/>
      <c r="F1856" s="99"/>
      <c r="G1856" s="99"/>
      <c r="H1856" s="34">
        <f>ESTUDIANTES!E1856</f>
        <v>0</v>
      </c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  <c r="GG1856" s="6"/>
      <c r="GH1856" s="6"/>
      <c r="GI1856" s="6"/>
      <c r="GJ1856" s="6"/>
      <c r="GK1856" s="6"/>
      <c r="GL1856" s="6"/>
      <c r="GM1856" s="6"/>
      <c r="GN1856" s="6"/>
      <c r="GO1856" s="6"/>
      <c r="GP1856" s="6"/>
      <c r="GQ1856" s="6"/>
      <c r="GR1856" s="6"/>
      <c r="GS1856" s="6"/>
      <c r="GT1856" s="6"/>
      <c r="GU1856" s="6"/>
      <c r="GV1856" s="6"/>
      <c r="GW1856" s="6"/>
      <c r="GX1856" s="6"/>
      <c r="GY1856" s="6"/>
      <c r="GZ1856" s="6"/>
      <c r="HA1856" s="6"/>
      <c r="HB1856" s="6"/>
      <c r="HC1856" s="6"/>
      <c r="HD1856" s="6"/>
      <c r="HE1856" s="6"/>
      <c r="HF1856" s="6"/>
      <c r="HG1856" s="6"/>
      <c r="HH1856" s="6"/>
      <c r="HI1856" s="6"/>
      <c r="HJ1856" s="6"/>
      <c r="HK1856" s="6"/>
      <c r="HL1856" s="6"/>
      <c r="HM1856" s="6"/>
      <c r="HN1856" s="6"/>
      <c r="HO1856" s="6"/>
      <c r="HP1856" s="6"/>
      <c r="HQ1856" s="6"/>
      <c r="HR1856" s="6"/>
      <c r="HS1856" s="6"/>
      <c r="HT1856" s="6"/>
      <c r="HU1856" s="6"/>
      <c r="HV1856" s="6"/>
      <c r="HW1856" s="6"/>
      <c r="HX1856" s="6"/>
      <c r="HY1856" s="6"/>
      <c r="HZ1856" s="6"/>
      <c r="IA1856" s="6"/>
      <c r="IB1856" s="6"/>
      <c r="IC1856" s="6"/>
      <c r="ID1856" s="6"/>
      <c r="IE1856" s="6"/>
      <c r="IF1856" s="6"/>
      <c r="IG1856" s="6"/>
      <c r="IH1856" s="6"/>
      <c r="II1856" s="6"/>
      <c r="IJ1856" s="6"/>
      <c r="IK1856" s="6"/>
      <c r="IL1856" s="6"/>
      <c r="IM1856" s="6"/>
      <c r="IN1856" s="6"/>
      <c r="IO1856" s="6"/>
      <c r="IP1856" s="6"/>
      <c r="IQ1856" s="6"/>
      <c r="IR1856" s="6"/>
      <c r="IS1856" s="6"/>
      <c r="IT1856" s="6"/>
      <c r="IU1856" s="6"/>
      <c r="IV1856" s="6"/>
      <c r="IW1856" s="6"/>
      <c r="IX1856" s="6"/>
      <c r="IY1856" s="6"/>
      <c r="IZ1856" s="6"/>
    </row>
    <row r="1857" spans="1:260" s="5" customFormat="1" x14ac:dyDescent="0.35">
      <c r="A1857" s="32">
        <v>1853</v>
      </c>
      <c r="B1857" s="33">
        <f>ESTUDIANTES!B1857</f>
        <v>0</v>
      </c>
      <c r="C1857" s="33">
        <f>ESTUDIANTES!C1857</f>
        <v>0</v>
      </c>
      <c r="D1857" s="99">
        <f>ESTUDIANTES!D1857</f>
        <v>0</v>
      </c>
      <c r="E1857" s="99"/>
      <c r="F1857" s="99"/>
      <c r="G1857" s="99"/>
      <c r="H1857" s="34">
        <f>ESTUDIANTES!E1857</f>
        <v>0</v>
      </c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  <c r="GG1857" s="6"/>
      <c r="GH1857" s="6"/>
      <c r="GI1857" s="6"/>
      <c r="GJ1857" s="6"/>
      <c r="GK1857" s="6"/>
      <c r="GL1857" s="6"/>
      <c r="GM1857" s="6"/>
      <c r="GN1857" s="6"/>
      <c r="GO1857" s="6"/>
      <c r="GP1857" s="6"/>
      <c r="GQ1857" s="6"/>
      <c r="GR1857" s="6"/>
      <c r="GS1857" s="6"/>
      <c r="GT1857" s="6"/>
      <c r="GU1857" s="6"/>
      <c r="GV1857" s="6"/>
      <c r="GW1857" s="6"/>
      <c r="GX1857" s="6"/>
      <c r="GY1857" s="6"/>
      <c r="GZ1857" s="6"/>
      <c r="HA1857" s="6"/>
      <c r="HB1857" s="6"/>
      <c r="HC1857" s="6"/>
      <c r="HD1857" s="6"/>
      <c r="HE1857" s="6"/>
      <c r="HF1857" s="6"/>
      <c r="HG1857" s="6"/>
      <c r="HH1857" s="6"/>
      <c r="HI1857" s="6"/>
      <c r="HJ1857" s="6"/>
      <c r="HK1857" s="6"/>
      <c r="HL1857" s="6"/>
      <c r="HM1857" s="6"/>
      <c r="HN1857" s="6"/>
      <c r="HO1857" s="6"/>
      <c r="HP1857" s="6"/>
      <c r="HQ1857" s="6"/>
      <c r="HR1857" s="6"/>
      <c r="HS1857" s="6"/>
      <c r="HT1857" s="6"/>
      <c r="HU1857" s="6"/>
      <c r="HV1857" s="6"/>
      <c r="HW1857" s="6"/>
      <c r="HX1857" s="6"/>
      <c r="HY1857" s="6"/>
      <c r="HZ1857" s="6"/>
      <c r="IA1857" s="6"/>
      <c r="IB1857" s="6"/>
      <c r="IC1857" s="6"/>
      <c r="ID1857" s="6"/>
      <c r="IE1857" s="6"/>
      <c r="IF1857" s="6"/>
      <c r="IG1857" s="6"/>
      <c r="IH1857" s="6"/>
      <c r="II1857" s="6"/>
      <c r="IJ1857" s="6"/>
      <c r="IK1857" s="6"/>
      <c r="IL1857" s="6"/>
      <c r="IM1857" s="6"/>
      <c r="IN1857" s="6"/>
      <c r="IO1857" s="6"/>
      <c r="IP1857" s="6"/>
      <c r="IQ1857" s="6"/>
      <c r="IR1857" s="6"/>
      <c r="IS1857" s="6"/>
      <c r="IT1857" s="6"/>
      <c r="IU1857" s="6"/>
      <c r="IV1857" s="6"/>
      <c r="IW1857" s="6"/>
      <c r="IX1857" s="6"/>
      <c r="IY1857" s="6"/>
      <c r="IZ1857" s="6"/>
    </row>
    <row r="1858" spans="1:260" s="5" customFormat="1" x14ac:dyDescent="0.35">
      <c r="A1858" s="32">
        <v>1854</v>
      </c>
      <c r="B1858" s="33">
        <f>ESTUDIANTES!B1858</f>
        <v>0</v>
      </c>
      <c r="C1858" s="33">
        <f>ESTUDIANTES!C1858</f>
        <v>0</v>
      </c>
      <c r="D1858" s="99">
        <f>ESTUDIANTES!D1858</f>
        <v>0</v>
      </c>
      <c r="E1858" s="99"/>
      <c r="F1858" s="99"/>
      <c r="G1858" s="99"/>
      <c r="H1858" s="34">
        <f>ESTUDIANTES!E1858</f>
        <v>0</v>
      </c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  <c r="GG1858" s="6"/>
      <c r="GH1858" s="6"/>
      <c r="GI1858" s="6"/>
      <c r="GJ1858" s="6"/>
      <c r="GK1858" s="6"/>
      <c r="GL1858" s="6"/>
      <c r="GM1858" s="6"/>
      <c r="GN1858" s="6"/>
      <c r="GO1858" s="6"/>
      <c r="GP1858" s="6"/>
      <c r="GQ1858" s="6"/>
      <c r="GR1858" s="6"/>
      <c r="GS1858" s="6"/>
      <c r="GT1858" s="6"/>
      <c r="GU1858" s="6"/>
      <c r="GV1858" s="6"/>
      <c r="GW1858" s="6"/>
      <c r="GX1858" s="6"/>
      <c r="GY1858" s="6"/>
      <c r="GZ1858" s="6"/>
      <c r="HA1858" s="6"/>
      <c r="HB1858" s="6"/>
      <c r="HC1858" s="6"/>
      <c r="HD1858" s="6"/>
      <c r="HE1858" s="6"/>
      <c r="HF1858" s="6"/>
      <c r="HG1858" s="6"/>
      <c r="HH1858" s="6"/>
      <c r="HI1858" s="6"/>
      <c r="HJ1858" s="6"/>
      <c r="HK1858" s="6"/>
      <c r="HL1858" s="6"/>
      <c r="HM1858" s="6"/>
      <c r="HN1858" s="6"/>
      <c r="HO1858" s="6"/>
      <c r="HP1858" s="6"/>
      <c r="HQ1858" s="6"/>
      <c r="HR1858" s="6"/>
      <c r="HS1858" s="6"/>
      <c r="HT1858" s="6"/>
      <c r="HU1858" s="6"/>
      <c r="HV1858" s="6"/>
      <c r="HW1858" s="6"/>
      <c r="HX1858" s="6"/>
      <c r="HY1858" s="6"/>
      <c r="HZ1858" s="6"/>
      <c r="IA1858" s="6"/>
      <c r="IB1858" s="6"/>
      <c r="IC1858" s="6"/>
      <c r="ID1858" s="6"/>
      <c r="IE1858" s="6"/>
      <c r="IF1858" s="6"/>
      <c r="IG1858" s="6"/>
      <c r="IH1858" s="6"/>
      <c r="II1858" s="6"/>
      <c r="IJ1858" s="6"/>
      <c r="IK1858" s="6"/>
      <c r="IL1858" s="6"/>
      <c r="IM1858" s="6"/>
      <c r="IN1858" s="6"/>
      <c r="IO1858" s="6"/>
      <c r="IP1858" s="6"/>
      <c r="IQ1858" s="6"/>
      <c r="IR1858" s="6"/>
      <c r="IS1858" s="6"/>
      <c r="IT1858" s="6"/>
      <c r="IU1858" s="6"/>
      <c r="IV1858" s="6"/>
      <c r="IW1858" s="6"/>
      <c r="IX1858" s="6"/>
      <c r="IY1858" s="6"/>
      <c r="IZ1858" s="6"/>
    </row>
    <row r="1859" spans="1:260" s="5" customFormat="1" x14ac:dyDescent="0.35">
      <c r="A1859" s="32">
        <v>1855</v>
      </c>
      <c r="B1859" s="33">
        <f>ESTUDIANTES!B1859</f>
        <v>0</v>
      </c>
      <c r="C1859" s="33">
        <f>ESTUDIANTES!C1859</f>
        <v>0</v>
      </c>
      <c r="D1859" s="99">
        <f>ESTUDIANTES!D1859</f>
        <v>0</v>
      </c>
      <c r="E1859" s="99"/>
      <c r="F1859" s="99"/>
      <c r="G1859" s="99"/>
      <c r="H1859" s="34">
        <f>ESTUDIANTES!E1859</f>
        <v>0</v>
      </c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  <c r="GG1859" s="6"/>
      <c r="GH1859" s="6"/>
      <c r="GI1859" s="6"/>
      <c r="GJ1859" s="6"/>
      <c r="GK1859" s="6"/>
      <c r="GL1859" s="6"/>
      <c r="GM1859" s="6"/>
      <c r="GN1859" s="6"/>
      <c r="GO1859" s="6"/>
      <c r="GP1859" s="6"/>
      <c r="GQ1859" s="6"/>
      <c r="GR1859" s="6"/>
      <c r="GS1859" s="6"/>
      <c r="GT1859" s="6"/>
      <c r="GU1859" s="6"/>
      <c r="GV1859" s="6"/>
      <c r="GW1859" s="6"/>
      <c r="GX1859" s="6"/>
      <c r="GY1859" s="6"/>
      <c r="GZ1859" s="6"/>
      <c r="HA1859" s="6"/>
      <c r="HB1859" s="6"/>
      <c r="HC1859" s="6"/>
      <c r="HD1859" s="6"/>
      <c r="HE1859" s="6"/>
      <c r="HF1859" s="6"/>
      <c r="HG1859" s="6"/>
      <c r="HH1859" s="6"/>
      <c r="HI1859" s="6"/>
      <c r="HJ1859" s="6"/>
      <c r="HK1859" s="6"/>
      <c r="HL1859" s="6"/>
      <c r="HM1859" s="6"/>
      <c r="HN1859" s="6"/>
      <c r="HO1859" s="6"/>
      <c r="HP1859" s="6"/>
      <c r="HQ1859" s="6"/>
      <c r="HR1859" s="6"/>
      <c r="HS1859" s="6"/>
      <c r="HT1859" s="6"/>
      <c r="HU1859" s="6"/>
      <c r="HV1859" s="6"/>
      <c r="HW1859" s="6"/>
      <c r="HX1859" s="6"/>
      <c r="HY1859" s="6"/>
      <c r="HZ1859" s="6"/>
      <c r="IA1859" s="6"/>
      <c r="IB1859" s="6"/>
      <c r="IC1859" s="6"/>
      <c r="ID1859" s="6"/>
      <c r="IE1859" s="6"/>
      <c r="IF1859" s="6"/>
      <c r="IG1859" s="6"/>
      <c r="IH1859" s="6"/>
      <c r="II1859" s="6"/>
      <c r="IJ1859" s="6"/>
      <c r="IK1859" s="6"/>
      <c r="IL1859" s="6"/>
      <c r="IM1859" s="6"/>
      <c r="IN1859" s="6"/>
      <c r="IO1859" s="6"/>
      <c r="IP1859" s="6"/>
      <c r="IQ1859" s="6"/>
      <c r="IR1859" s="6"/>
      <c r="IS1859" s="6"/>
      <c r="IT1859" s="6"/>
      <c r="IU1859" s="6"/>
      <c r="IV1859" s="6"/>
      <c r="IW1859" s="6"/>
      <c r="IX1859" s="6"/>
      <c r="IY1859" s="6"/>
      <c r="IZ1859" s="6"/>
    </row>
    <row r="1860" spans="1:260" s="5" customFormat="1" x14ac:dyDescent="0.35">
      <c r="A1860" s="32">
        <v>1856</v>
      </c>
      <c r="B1860" s="33">
        <f>ESTUDIANTES!B1860</f>
        <v>0</v>
      </c>
      <c r="C1860" s="33">
        <f>ESTUDIANTES!C1860</f>
        <v>0</v>
      </c>
      <c r="D1860" s="99">
        <f>ESTUDIANTES!D1860</f>
        <v>0</v>
      </c>
      <c r="E1860" s="99"/>
      <c r="F1860" s="99"/>
      <c r="G1860" s="99"/>
      <c r="H1860" s="34">
        <f>ESTUDIANTES!E1860</f>
        <v>0</v>
      </c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  <c r="GG1860" s="6"/>
      <c r="GH1860" s="6"/>
      <c r="GI1860" s="6"/>
      <c r="GJ1860" s="6"/>
      <c r="GK1860" s="6"/>
      <c r="GL1860" s="6"/>
      <c r="GM1860" s="6"/>
      <c r="GN1860" s="6"/>
      <c r="GO1860" s="6"/>
      <c r="GP1860" s="6"/>
      <c r="GQ1860" s="6"/>
      <c r="GR1860" s="6"/>
      <c r="GS1860" s="6"/>
      <c r="GT1860" s="6"/>
      <c r="GU1860" s="6"/>
      <c r="GV1860" s="6"/>
      <c r="GW1860" s="6"/>
      <c r="GX1860" s="6"/>
      <c r="GY1860" s="6"/>
      <c r="GZ1860" s="6"/>
      <c r="HA1860" s="6"/>
      <c r="HB1860" s="6"/>
      <c r="HC1860" s="6"/>
      <c r="HD1860" s="6"/>
      <c r="HE1860" s="6"/>
      <c r="HF1860" s="6"/>
      <c r="HG1860" s="6"/>
      <c r="HH1860" s="6"/>
      <c r="HI1860" s="6"/>
      <c r="HJ1860" s="6"/>
      <c r="HK1860" s="6"/>
      <c r="HL1860" s="6"/>
      <c r="HM1860" s="6"/>
      <c r="HN1860" s="6"/>
      <c r="HO1860" s="6"/>
      <c r="HP1860" s="6"/>
      <c r="HQ1860" s="6"/>
      <c r="HR1860" s="6"/>
      <c r="HS1860" s="6"/>
      <c r="HT1860" s="6"/>
      <c r="HU1860" s="6"/>
      <c r="HV1860" s="6"/>
      <c r="HW1860" s="6"/>
      <c r="HX1860" s="6"/>
      <c r="HY1860" s="6"/>
      <c r="HZ1860" s="6"/>
      <c r="IA1860" s="6"/>
      <c r="IB1860" s="6"/>
      <c r="IC1860" s="6"/>
      <c r="ID1860" s="6"/>
      <c r="IE1860" s="6"/>
      <c r="IF1860" s="6"/>
      <c r="IG1860" s="6"/>
      <c r="IH1860" s="6"/>
      <c r="II1860" s="6"/>
      <c r="IJ1860" s="6"/>
      <c r="IK1860" s="6"/>
      <c r="IL1860" s="6"/>
      <c r="IM1860" s="6"/>
      <c r="IN1860" s="6"/>
      <c r="IO1860" s="6"/>
      <c r="IP1860" s="6"/>
      <c r="IQ1860" s="6"/>
      <c r="IR1860" s="6"/>
      <c r="IS1860" s="6"/>
      <c r="IT1860" s="6"/>
      <c r="IU1860" s="6"/>
      <c r="IV1860" s="6"/>
      <c r="IW1860" s="6"/>
      <c r="IX1860" s="6"/>
      <c r="IY1860" s="6"/>
      <c r="IZ1860" s="6"/>
    </row>
    <row r="1861" spans="1:260" s="5" customFormat="1" x14ac:dyDescent="0.35">
      <c r="A1861" s="32">
        <v>1857</v>
      </c>
      <c r="B1861" s="33">
        <f>ESTUDIANTES!B1861</f>
        <v>0</v>
      </c>
      <c r="C1861" s="33">
        <f>ESTUDIANTES!C1861</f>
        <v>0</v>
      </c>
      <c r="D1861" s="99">
        <f>ESTUDIANTES!D1861</f>
        <v>0</v>
      </c>
      <c r="E1861" s="99"/>
      <c r="F1861" s="99"/>
      <c r="G1861" s="99"/>
      <c r="H1861" s="34">
        <f>ESTUDIANTES!E1861</f>
        <v>0</v>
      </c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  <c r="GG1861" s="6"/>
      <c r="GH1861" s="6"/>
      <c r="GI1861" s="6"/>
      <c r="GJ1861" s="6"/>
      <c r="GK1861" s="6"/>
      <c r="GL1861" s="6"/>
      <c r="GM1861" s="6"/>
      <c r="GN1861" s="6"/>
      <c r="GO1861" s="6"/>
      <c r="GP1861" s="6"/>
      <c r="GQ1861" s="6"/>
      <c r="GR1861" s="6"/>
      <c r="GS1861" s="6"/>
      <c r="GT1861" s="6"/>
      <c r="GU1861" s="6"/>
      <c r="GV1861" s="6"/>
      <c r="GW1861" s="6"/>
      <c r="GX1861" s="6"/>
      <c r="GY1861" s="6"/>
      <c r="GZ1861" s="6"/>
      <c r="HA1861" s="6"/>
      <c r="HB1861" s="6"/>
      <c r="HC1861" s="6"/>
      <c r="HD1861" s="6"/>
      <c r="HE1861" s="6"/>
      <c r="HF1861" s="6"/>
      <c r="HG1861" s="6"/>
      <c r="HH1861" s="6"/>
      <c r="HI1861" s="6"/>
      <c r="HJ1861" s="6"/>
      <c r="HK1861" s="6"/>
      <c r="HL1861" s="6"/>
      <c r="HM1861" s="6"/>
      <c r="HN1861" s="6"/>
      <c r="HO1861" s="6"/>
      <c r="HP1861" s="6"/>
      <c r="HQ1861" s="6"/>
      <c r="HR1861" s="6"/>
      <c r="HS1861" s="6"/>
      <c r="HT1861" s="6"/>
      <c r="HU1861" s="6"/>
      <c r="HV1861" s="6"/>
      <c r="HW1861" s="6"/>
      <c r="HX1861" s="6"/>
      <c r="HY1861" s="6"/>
      <c r="HZ1861" s="6"/>
      <c r="IA1861" s="6"/>
      <c r="IB1861" s="6"/>
      <c r="IC1861" s="6"/>
      <c r="ID1861" s="6"/>
      <c r="IE1861" s="6"/>
      <c r="IF1861" s="6"/>
      <c r="IG1861" s="6"/>
      <c r="IH1861" s="6"/>
      <c r="II1861" s="6"/>
      <c r="IJ1861" s="6"/>
      <c r="IK1861" s="6"/>
      <c r="IL1861" s="6"/>
      <c r="IM1861" s="6"/>
      <c r="IN1861" s="6"/>
      <c r="IO1861" s="6"/>
      <c r="IP1861" s="6"/>
      <c r="IQ1861" s="6"/>
      <c r="IR1861" s="6"/>
      <c r="IS1861" s="6"/>
      <c r="IT1861" s="6"/>
      <c r="IU1861" s="6"/>
      <c r="IV1861" s="6"/>
      <c r="IW1861" s="6"/>
      <c r="IX1861" s="6"/>
      <c r="IY1861" s="6"/>
      <c r="IZ1861" s="6"/>
    </row>
    <row r="1862" spans="1:260" s="5" customFormat="1" x14ac:dyDescent="0.35">
      <c r="A1862" s="32">
        <v>1858</v>
      </c>
      <c r="B1862" s="33">
        <f>ESTUDIANTES!B1862</f>
        <v>0</v>
      </c>
      <c r="C1862" s="33">
        <f>ESTUDIANTES!C1862</f>
        <v>0</v>
      </c>
      <c r="D1862" s="99">
        <f>ESTUDIANTES!D1862</f>
        <v>0</v>
      </c>
      <c r="E1862" s="99"/>
      <c r="F1862" s="99"/>
      <c r="G1862" s="99"/>
      <c r="H1862" s="34">
        <f>ESTUDIANTES!E1862</f>
        <v>0</v>
      </c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  <c r="GG1862" s="6"/>
      <c r="GH1862" s="6"/>
      <c r="GI1862" s="6"/>
      <c r="GJ1862" s="6"/>
      <c r="GK1862" s="6"/>
      <c r="GL1862" s="6"/>
      <c r="GM1862" s="6"/>
      <c r="GN1862" s="6"/>
      <c r="GO1862" s="6"/>
      <c r="GP1862" s="6"/>
      <c r="GQ1862" s="6"/>
      <c r="GR1862" s="6"/>
      <c r="GS1862" s="6"/>
      <c r="GT1862" s="6"/>
      <c r="GU1862" s="6"/>
      <c r="GV1862" s="6"/>
      <c r="GW1862" s="6"/>
      <c r="GX1862" s="6"/>
      <c r="GY1862" s="6"/>
      <c r="GZ1862" s="6"/>
      <c r="HA1862" s="6"/>
      <c r="HB1862" s="6"/>
      <c r="HC1862" s="6"/>
      <c r="HD1862" s="6"/>
      <c r="HE1862" s="6"/>
      <c r="HF1862" s="6"/>
      <c r="HG1862" s="6"/>
      <c r="HH1862" s="6"/>
      <c r="HI1862" s="6"/>
      <c r="HJ1862" s="6"/>
      <c r="HK1862" s="6"/>
      <c r="HL1862" s="6"/>
      <c r="HM1862" s="6"/>
      <c r="HN1862" s="6"/>
      <c r="HO1862" s="6"/>
      <c r="HP1862" s="6"/>
      <c r="HQ1862" s="6"/>
      <c r="HR1862" s="6"/>
      <c r="HS1862" s="6"/>
      <c r="HT1862" s="6"/>
      <c r="HU1862" s="6"/>
      <c r="HV1862" s="6"/>
      <c r="HW1862" s="6"/>
      <c r="HX1862" s="6"/>
      <c r="HY1862" s="6"/>
      <c r="HZ1862" s="6"/>
      <c r="IA1862" s="6"/>
      <c r="IB1862" s="6"/>
      <c r="IC1862" s="6"/>
      <c r="ID1862" s="6"/>
      <c r="IE1862" s="6"/>
      <c r="IF1862" s="6"/>
      <c r="IG1862" s="6"/>
      <c r="IH1862" s="6"/>
      <c r="II1862" s="6"/>
      <c r="IJ1862" s="6"/>
      <c r="IK1862" s="6"/>
      <c r="IL1862" s="6"/>
      <c r="IM1862" s="6"/>
      <c r="IN1862" s="6"/>
      <c r="IO1862" s="6"/>
      <c r="IP1862" s="6"/>
      <c r="IQ1862" s="6"/>
      <c r="IR1862" s="6"/>
      <c r="IS1862" s="6"/>
      <c r="IT1862" s="6"/>
      <c r="IU1862" s="6"/>
      <c r="IV1862" s="6"/>
      <c r="IW1862" s="6"/>
      <c r="IX1862" s="6"/>
      <c r="IY1862" s="6"/>
      <c r="IZ1862" s="6"/>
    </row>
    <row r="1863" spans="1:260" s="5" customFormat="1" x14ac:dyDescent="0.35">
      <c r="A1863" s="32">
        <v>1859</v>
      </c>
      <c r="B1863" s="33">
        <f>ESTUDIANTES!B1863</f>
        <v>0</v>
      </c>
      <c r="C1863" s="33">
        <f>ESTUDIANTES!C1863</f>
        <v>0</v>
      </c>
      <c r="D1863" s="99">
        <f>ESTUDIANTES!D1863</f>
        <v>0</v>
      </c>
      <c r="E1863" s="99"/>
      <c r="F1863" s="99"/>
      <c r="G1863" s="99"/>
      <c r="H1863" s="34">
        <f>ESTUDIANTES!E1863</f>
        <v>0</v>
      </c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  <c r="GG1863" s="6"/>
      <c r="GH1863" s="6"/>
      <c r="GI1863" s="6"/>
      <c r="GJ1863" s="6"/>
      <c r="GK1863" s="6"/>
      <c r="GL1863" s="6"/>
      <c r="GM1863" s="6"/>
      <c r="GN1863" s="6"/>
      <c r="GO1863" s="6"/>
      <c r="GP1863" s="6"/>
      <c r="GQ1863" s="6"/>
      <c r="GR1863" s="6"/>
      <c r="GS1863" s="6"/>
      <c r="GT1863" s="6"/>
      <c r="GU1863" s="6"/>
      <c r="GV1863" s="6"/>
      <c r="GW1863" s="6"/>
      <c r="GX1863" s="6"/>
      <c r="GY1863" s="6"/>
      <c r="GZ1863" s="6"/>
      <c r="HA1863" s="6"/>
      <c r="HB1863" s="6"/>
      <c r="HC1863" s="6"/>
      <c r="HD1863" s="6"/>
      <c r="HE1863" s="6"/>
      <c r="HF1863" s="6"/>
      <c r="HG1863" s="6"/>
      <c r="HH1863" s="6"/>
      <c r="HI1863" s="6"/>
      <c r="HJ1863" s="6"/>
      <c r="HK1863" s="6"/>
      <c r="HL1863" s="6"/>
      <c r="HM1863" s="6"/>
      <c r="HN1863" s="6"/>
      <c r="HO1863" s="6"/>
      <c r="HP1863" s="6"/>
      <c r="HQ1863" s="6"/>
      <c r="HR1863" s="6"/>
      <c r="HS1863" s="6"/>
      <c r="HT1863" s="6"/>
      <c r="HU1863" s="6"/>
      <c r="HV1863" s="6"/>
      <c r="HW1863" s="6"/>
      <c r="HX1863" s="6"/>
      <c r="HY1863" s="6"/>
      <c r="HZ1863" s="6"/>
      <c r="IA1863" s="6"/>
      <c r="IB1863" s="6"/>
      <c r="IC1863" s="6"/>
      <c r="ID1863" s="6"/>
      <c r="IE1863" s="6"/>
      <c r="IF1863" s="6"/>
      <c r="IG1863" s="6"/>
      <c r="IH1863" s="6"/>
      <c r="II1863" s="6"/>
      <c r="IJ1863" s="6"/>
      <c r="IK1863" s="6"/>
      <c r="IL1863" s="6"/>
      <c r="IM1863" s="6"/>
      <c r="IN1863" s="6"/>
      <c r="IO1863" s="6"/>
      <c r="IP1863" s="6"/>
      <c r="IQ1863" s="6"/>
      <c r="IR1863" s="6"/>
      <c r="IS1863" s="6"/>
      <c r="IT1863" s="6"/>
      <c r="IU1863" s="6"/>
      <c r="IV1863" s="6"/>
      <c r="IW1863" s="6"/>
      <c r="IX1863" s="6"/>
      <c r="IY1863" s="6"/>
      <c r="IZ1863" s="6"/>
    </row>
    <row r="1864" spans="1:260" s="5" customFormat="1" x14ac:dyDescent="0.35">
      <c r="A1864" s="32">
        <v>1860</v>
      </c>
      <c r="B1864" s="33">
        <f>ESTUDIANTES!B1864</f>
        <v>0</v>
      </c>
      <c r="C1864" s="33">
        <f>ESTUDIANTES!C1864</f>
        <v>0</v>
      </c>
      <c r="D1864" s="99">
        <f>ESTUDIANTES!D1864</f>
        <v>0</v>
      </c>
      <c r="E1864" s="99"/>
      <c r="F1864" s="99"/>
      <c r="G1864" s="99"/>
      <c r="H1864" s="34">
        <f>ESTUDIANTES!E1864</f>
        <v>0</v>
      </c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  <c r="GG1864" s="6"/>
      <c r="GH1864" s="6"/>
      <c r="GI1864" s="6"/>
      <c r="GJ1864" s="6"/>
      <c r="GK1864" s="6"/>
      <c r="GL1864" s="6"/>
      <c r="GM1864" s="6"/>
      <c r="GN1864" s="6"/>
      <c r="GO1864" s="6"/>
      <c r="GP1864" s="6"/>
      <c r="GQ1864" s="6"/>
      <c r="GR1864" s="6"/>
      <c r="GS1864" s="6"/>
      <c r="GT1864" s="6"/>
      <c r="GU1864" s="6"/>
      <c r="GV1864" s="6"/>
      <c r="GW1864" s="6"/>
      <c r="GX1864" s="6"/>
      <c r="GY1864" s="6"/>
      <c r="GZ1864" s="6"/>
      <c r="HA1864" s="6"/>
      <c r="HB1864" s="6"/>
      <c r="HC1864" s="6"/>
      <c r="HD1864" s="6"/>
      <c r="HE1864" s="6"/>
      <c r="HF1864" s="6"/>
      <c r="HG1864" s="6"/>
      <c r="HH1864" s="6"/>
      <c r="HI1864" s="6"/>
      <c r="HJ1864" s="6"/>
      <c r="HK1864" s="6"/>
      <c r="HL1864" s="6"/>
      <c r="HM1864" s="6"/>
      <c r="HN1864" s="6"/>
      <c r="HO1864" s="6"/>
      <c r="HP1864" s="6"/>
      <c r="HQ1864" s="6"/>
      <c r="HR1864" s="6"/>
      <c r="HS1864" s="6"/>
      <c r="HT1864" s="6"/>
      <c r="HU1864" s="6"/>
      <c r="HV1864" s="6"/>
      <c r="HW1864" s="6"/>
      <c r="HX1864" s="6"/>
      <c r="HY1864" s="6"/>
      <c r="HZ1864" s="6"/>
      <c r="IA1864" s="6"/>
      <c r="IB1864" s="6"/>
      <c r="IC1864" s="6"/>
      <c r="ID1864" s="6"/>
      <c r="IE1864" s="6"/>
      <c r="IF1864" s="6"/>
      <c r="IG1864" s="6"/>
      <c r="IH1864" s="6"/>
      <c r="II1864" s="6"/>
      <c r="IJ1864" s="6"/>
      <c r="IK1864" s="6"/>
      <c r="IL1864" s="6"/>
      <c r="IM1864" s="6"/>
      <c r="IN1864" s="6"/>
      <c r="IO1864" s="6"/>
      <c r="IP1864" s="6"/>
      <c r="IQ1864" s="6"/>
      <c r="IR1864" s="6"/>
      <c r="IS1864" s="6"/>
      <c r="IT1864" s="6"/>
      <c r="IU1864" s="6"/>
      <c r="IV1864" s="6"/>
      <c r="IW1864" s="6"/>
      <c r="IX1864" s="6"/>
      <c r="IY1864" s="6"/>
      <c r="IZ1864" s="6"/>
    </row>
    <row r="1865" spans="1:260" s="5" customFormat="1" x14ac:dyDescent="0.35">
      <c r="A1865" s="32">
        <v>1861</v>
      </c>
      <c r="B1865" s="33">
        <f>ESTUDIANTES!B1865</f>
        <v>0</v>
      </c>
      <c r="C1865" s="33">
        <f>ESTUDIANTES!C1865</f>
        <v>0</v>
      </c>
      <c r="D1865" s="99">
        <f>ESTUDIANTES!D1865</f>
        <v>0</v>
      </c>
      <c r="E1865" s="99"/>
      <c r="F1865" s="99"/>
      <c r="G1865" s="99"/>
      <c r="H1865" s="34">
        <f>ESTUDIANTES!E1865</f>
        <v>0</v>
      </c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  <c r="GG1865" s="6"/>
      <c r="GH1865" s="6"/>
      <c r="GI1865" s="6"/>
      <c r="GJ1865" s="6"/>
      <c r="GK1865" s="6"/>
      <c r="GL1865" s="6"/>
      <c r="GM1865" s="6"/>
      <c r="GN1865" s="6"/>
      <c r="GO1865" s="6"/>
      <c r="GP1865" s="6"/>
      <c r="GQ1865" s="6"/>
      <c r="GR1865" s="6"/>
      <c r="GS1865" s="6"/>
      <c r="GT1865" s="6"/>
      <c r="GU1865" s="6"/>
      <c r="GV1865" s="6"/>
      <c r="GW1865" s="6"/>
      <c r="GX1865" s="6"/>
      <c r="GY1865" s="6"/>
      <c r="GZ1865" s="6"/>
      <c r="HA1865" s="6"/>
      <c r="HB1865" s="6"/>
      <c r="HC1865" s="6"/>
      <c r="HD1865" s="6"/>
      <c r="HE1865" s="6"/>
      <c r="HF1865" s="6"/>
      <c r="HG1865" s="6"/>
      <c r="HH1865" s="6"/>
      <c r="HI1865" s="6"/>
      <c r="HJ1865" s="6"/>
      <c r="HK1865" s="6"/>
      <c r="HL1865" s="6"/>
      <c r="HM1865" s="6"/>
      <c r="HN1865" s="6"/>
      <c r="HO1865" s="6"/>
      <c r="HP1865" s="6"/>
      <c r="HQ1865" s="6"/>
      <c r="HR1865" s="6"/>
      <c r="HS1865" s="6"/>
      <c r="HT1865" s="6"/>
      <c r="HU1865" s="6"/>
      <c r="HV1865" s="6"/>
      <c r="HW1865" s="6"/>
      <c r="HX1865" s="6"/>
      <c r="HY1865" s="6"/>
      <c r="HZ1865" s="6"/>
      <c r="IA1865" s="6"/>
      <c r="IB1865" s="6"/>
      <c r="IC1865" s="6"/>
      <c r="ID1865" s="6"/>
      <c r="IE1865" s="6"/>
      <c r="IF1865" s="6"/>
      <c r="IG1865" s="6"/>
      <c r="IH1865" s="6"/>
      <c r="II1865" s="6"/>
      <c r="IJ1865" s="6"/>
      <c r="IK1865" s="6"/>
      <c r="IL1865" s="6"/>
      <c r="IM1865" s="6"/>
      <c r="IN1865" s="6"/>
      <c r="IO1865" s="6"/>
      <c r="IP1865" s="6"/>
      <c r="IQ1865" s="6"/>
      <c r="IR1865" s="6"/>
      <c r="IS1865" s="6"/>
      <c r="IT1865" s="6"/>
      <c r="IU1865" s="6"/>
      <c r="IV1865" s="6"/>
      <c r="IW1865" s="6"/>
      <c r="IX1865" s="6"/>
      <c r="IY1865" s="6"/>
      <c r="IZ1865" s="6"/>
    </row>
    <row r="1866" spans="1:260" s="5" customFormat="1" x14ac:dyDescent="0.35">
      <c r="A1866" s="32">
        <v>1862</v>
      </c>
      <c r="B1866" s="33">
        <f>ESTUDIANTES!B1866</f>
        <v>0</v>
      </c>
      <c r="C1866" s="33">
        <f>ESTUDIANTES!C1866</f>
        <v>0</v>
      </c>
      <c r="D1866" s="99">
        <f>ESTUDIANTES!D1866</f>
        <v>0</v>
      </c>
      <c r="E1866" s="99"/>
      <c r="F1866" s="99"/>
      <c r="G1866" s="99"/>
      <c r="H1866" s="34">
        <f>ESTUDIANTES!E1866</f>
        <v>0</v>
      </c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  <c r="GG1866" s="6"/>
      <c r="GH1866" s="6"/>
      <c r="GI1866" s="6"/>
      <c r="GJ1866" s="6"/>
      <c r="GK1866" s="6"/>
      <c r="GL1866" s="6"/>
      <c r="GM1866" s="6"/>
      <c r="GN1866" s="6"/>
      <c r="GO1866" s="6"/>
      <c r="GP1866" s="6"/>
      <c r="GQ1866" s="6"/>
      <c r="GR1866" s="6"/>
      <c r="GS1866" s="6"/>
      <c r="GT1866" s="6"/>
      <c r="GU1866" s="6"/>
      <c r="GV1866" s="6"/>
      <c r="GW1866" s="6"/>
      <c r="GX1866" s="6"/>
      <c r="GY1866" s="6"/>
      <c r="GZ1866" s="6"/>
      <c r="HA1866" s="6"/>
      <c r="HB1866" s="6"/>
      <c r="HC1866" s="6"/>
      <c r="HD1866" s="6"/>
      <c r="HE1866" s="6"/>
      <c r="HF1866" s="6"/>
      <c r="HG1866" s="6"/>
      <c r="HH1866" s="6"/>
      <c r="HI1866" s="6"/>
      <c r="HJ1866" s="6"/>
      <c r="HK1866" s="6"/>
      <c r="HL1866" s="6"/>
      <c r="HM1866" s="6"/>
      <c r="HN1866" s="6"/>
      <c r="HO1866" s="6"/>
      <c r="HP1866" s="6"/>
      <c r="HQ1866" s="6"/>
      <c r="HR1866" s="6"/>
      <c r="HS1866" s="6"/>
      <c r="HT1866" s="6"/>
      <c r="HU1866" s="6"/>
      <c r="HV1866" s="6"/>
      <c r="HW1866" s="6"/>
      <c r="HX1866" s="6"/>
      <c r="HY1866" s="6"/>
      <c r="HZ1866" s="6"/>
      <c r="IA1866" s="6"/>
      <c r="IB1866" s="6"/>
      <c r="IC1866" s="6"/>
      <c r="ID1866" s="6"/>
      <c r="IE1866" s="6"/>
      <c r="IF1866" s="6"/>
      <c r="IG1866" s="6"/>
      <c r="IH1866" s="6"/>
      <c r="II1866" s="6"/>
      <c r="IJ1866" s="6"/>
      <c r="IK1866" s="6"/>
      <c r="IL1866" s="6"/>
      <c r="IM1866" s="6"/>
      <c r="IN1866" s="6"/>
      <c r="IO1866" s="6"/>
      <c r="IP1866" s="6"/>
      <c r="IQ1866" s="6"/>
      <c r="IR1866" s="6"/>
      <c r="IS1866" s="6"/>
      <c r="IT1866" s="6"/>
      <c r="IU1866" s="6"/>
      <c r="IV1866" s="6"/>
      <c r="IW1866" s="6"/>
      <c r="IX1866" s="6"/>
      <c r="IY1866" s="6"/>
      <c r="IZ1866" s="6"/>
    </row>
    <row r="1867" spans="1:260" s="5" customFormat="1" x14ac:dyDescent="0.35">
      <c r="A1867" s="32">
        <v>1863</v>
      </c>
      <c r="B1867" s="33">
        <f>ESTUDIANTES!B1867</f>
        <v>0</v>
      </c>
      <c r="C1867" s="33">
        <f>ESTUDIANTES!C1867</f>
        <v>0</v>
      </c>
      <c r="D1867" s="99">
        <f>ESTUDIANTES!D1867</f>
        <v>0</v>
      </c>
      <c r="E1867" s="99"/>
      <c r="F1867" s="99"/>
      <c r="G1867" s="99"/>
      <c r="H1867" s="34">
        <f>ESTUDIANTES!E1867</f>
        <v>0</v>
      </c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  <c r="GG1867" s="6"/>
      <c r="GH1867" s="6"/>
      <c r="GI1867" s="6"/>
      <c r="GJ1867" s="6"/>
      <c r="GK1867" s="6"/>
      <c r="GL1867" s="6"/>
      <c r="GM1867" s="6"/>
      <c r="GN1867" s="6"/>
      <c r="GO1867" s="6"/>
      <c r="GP1867" s="6"/>
      <c r="GQ1867" s="6"/>
      <c r="GR1867" s="6"/>
      <c r="GS1867" s="6"/>
      <c r="GT1867" s="6"/>
      <c r="GU1867" s="6"/>
      <c r="GV1867" s="6"/>
      <c r="GW1867" s="6"/>
      <c r="GX1867" s="6"/>
      <c r="GY1867" s="6"/>
      <c r="GZ1867" s="6"/>
      <c r="HA1867" s="6"/>
      <c r="HB1867" s="6"/>
      <c r="HC1867" s="6"/>
      <c r="HD1867" s="6"/>
      <c r="HE1867" s="6"/>
      <c r="HF1867" s="6"/>
      <c r="HG1867" s="6"/>
      <c r="HH1867" s="6"/>
      <c r="HI1867" s="6"/>
      <c r="HJ1867" s="6"/>
      <c r="HK1867" s="6"/>
      <c r="HL1867" s="6"/>
      <c r="HM1867" s="6"/>
      <c r="HN1867" s="6"/>
      <c r="HO1867" s="6"/>
      <c r="HP1867" s="6"/>
      <c r="HQ1867" s="6"/>
      <c r="HR1867" s="6"/>
      <c r="HS1867" s="6"/>
      <c r="HT1867" s="6"/>
      <c r="HU1867" s="6"/>
      <c r="HV1867" s="6"/>
      <c r="HW1867" s="6"/>
      <c r="HX1867" s="6"/>
      <c r="HY1867" s="6"/>
      <c r="HZ1867" s="6"/>
      <c r="IA1867" s="6"/>
      <c r="IB1867" s="6"/>
      <c r="IC1867" s="6"/>
      <c r="ID1867" s="6"/>
      <c r="IE1867" s="6"/>
      <c r="IF1867" s="6"/>
      <c r="IG1867" s="6"/>
      <c r="IH1867" s="6"/>
      <c r="II1867" s="6"/>
      <c r="IJ1867" s="6"/>
      <c r="IK1867" s="6"/>
      <c r="IL1867" s="6"/>
      <c r="IM1867" s="6"/>
      <c r="IN1867" s="6"/>
      <c r="IO1867" s="6"/>
      <c r="IP1867" s="6"/>
      <c r="IQ1867" s="6"/>
      <c r="IR1867" s="6"/>
      <c r="IS1867" s="6"/>
      <c r="IT1867" s="6"/>
      <c r="IU1867" s="6"/>
      <c r="IV1867" s="6"/>
      <c r="IW1867" s="6"/>
      <c r="IX1867" s="6"/>
      <c r="IY1867" s="6"/>
      <c r="IZ1867" s="6"/>
    </row>
    <row r="1868" spans="1:260" s="5" customFormat="1" x14ac:dyDescent="0.35">
      <c r="A1868" s="32">
        <v>1864</v>
      </c>
      <c r="B1868" s="33">
        <f>ESTUDIANTES!B1868</f>
        <v>0</v>
      </c>
      <c r="C1868" s="33">
        <f>ESTUDIANTES!C1868</f>
        <v>0</v>
      </c>
      <c r="D1868" s="99">
        <f>ESTUDIANTES!D1868</f>
        <v>0</v>
      </c>
      <c r="E1868" s="99"/>
      <c r="F1868" s="99"/>
      <c r="G1868" s="99"/>
      <c r="H1868" s="34">
        <f>ESTUDIANTES!E1868</f>
        <v>0</v>
      </c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  <c r="GG1868" s="6"/>
      <c r="GH1868" s="6"/>
      <c r="GI1868" s="6"/>
      <c r="GJ1868" s="6"/>
      <c r="GK1868" s="6"/>
      <c r="GL1868" s="6"/>
      <c r="GM1868" s="6"/>
      <c r="GN1868" s="6"/>
      <c r="GO1868" s="6"/>
      <c r="GP1868" s="6"/>
      <c r="GQ1868" s="6"/>
      <c r="GR1868" s="6"/>
      <c r="GS1868" s="6"/>
      <c r="GT1868" s="6"/>
      <c r="GU1868" s="6"/>
      <c r="GV1868" s="6"/>
      <c r="GW1868" s="6"/>
      <c r="GX1868" s="6"/>
      <c r="GY1868" s="6"/>
      <c r="GZ1868" s="6"/>
      <c r="HA1868" s="6"/>
      <c r="HB1868" s="6"/>
      <c r="HC1868" s="6"/>
      <c r="HD1868" s="6"/>
      <c r="HE1868" s="6"/>
      <c r="HF1868" s="6"/>
      <c r="HG1868" s="6"/>
      <c r="HH1868" s="6"/>
      <c r="HI1868" s="6"/>
      <c r="HJ1868" s="6"/>
      <c r="HK1868" s="6"/>
      <c r="HL1868" s="6"/>
      <c r="HM1868" s="6"/>
      <c r="HN1868" s="6"/>
      <c r="HO1868" s="6"/>
      <c r="HP1868" s="6"/>
      <c r="HQ1868" s="6"/>
      <c r="HR1868" s="6"/>
      <c r="HS1868" s="6"/>
      <c r="HT1868" s="6"/>
      <c r="HU1868" s="6"/>
      <c r="HV1868" s="6"/>
      <c r="HW1868" s="6"/>
      <c r="HX1868" s="6"/>
      <c r="HY1868" s="6"/>
      <c r="HZ1868" s="6"/>
      <c r="IA1868" s="6"/>
      <c r="IB1868" s="6"/>
      <c r="IC1868" s="6"/>
      <c r="ID1868" s="6"/>
      <c r="IE1868" s="6"/>
      <c r="IF1868" s="6"/>
      <c r="IG1868" s="6"/>
      <c r="IH1868" s="6"/>
      <c r="II1868" s="6"/>
      <c r="IJ1868" s="6"/>
      <c r="IK1868" s="6"/>
      <c r="IL1868" s="6"/>
      <c r="IM1868" s="6"/>
      <c r="IN1868" s="6"/>
      <c r="IO1868" s="6"/>
      <c r="IP1868" s="6"/>
      <c r="IQ1868" s="6"/>
      <c r="IR1868" s="6"/>
      <c r="IS1868" s="6"/>
      <c r="IT1868" s="6"/>
      <c r="IU1868" s="6"/>
      <c r="IV1868" s="6"/>
      <c r="IW1868" s="6"/>
      <c r="IX1868" s="6"/>
      <c r="IY1868" s="6"/>
      <c r="IZ1868" s="6"/>
    </row>
    <row r="1869" spans="1:260" s="5" customFormat="1" x14ac:dyDescent="0.35">
      <c r="A1869" s="32">
        <v>1865</v>
      </c>
      <c r="B1869" s="33">
        <f>ESTUDIANTES!B1869</f>
        <v>0</v>
      </c>
      <c r="C1869" s="33">
        <f>ESTUDIANTES!C1869</f>
        <v>0</v>
      </c>
      <c r="D1869" s="99">
        <f>ESTUDIANTES!D1869</f>
        <v>0</v>
      </c>
      <c r="E1869" s="99"/>
      <c r="F1869" s="99"/>
      <c r="G1869" s="99"/>
      <c r="H1869" s="34">
        <f>ESTUDIANTES!E1869</f>
        <v>0</v>
      </c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  <c r="GG1869" s="6"/>
      <c r="GH1869" s="6"/>
      <c r="GI1869" s="6"/>
      <c r="GJ1869" s="6"/>
      <c r="GK1869" s="6"/>
      <c r="GL1869" s="6"/>
      <c r="GM1869" s="6"/>
      <c r="GN1869" s="6"/>
      <c r="GO1869" s="6"/>
      <c r="GP1869" s="6"/>
      <c r="GQ1869" s="6"/>
      <c r="GR1869" s="6"/>
      <c r="GS1869" s="6"/>
      <c r="GT1869" s="6"/>
      <c r="GU1869" s="6"/>
      <c r="GV1869" s="6"/>
      <c r="GW1869" s="6"/>
      <c r="GX1869" s="6"/>
      <c r="GY1869" s="6"/>
      <c r="GZ1869" s="6"/>
      <c r="HA1869" s="6"/>
      <c r="HB1869" s="6"/>
      <c r="HC1869" s="6"/>
      <c r="HD1869" s="6"/>
      <c r="HE1869" s="6"/>
      <c r="HF1869" s="6"/>
      <c r="HG1869" s="6"/>
      <c r="HH1869" s="6"/>
      <c r="HI1869" s="6"/>
      <c r="HJ1869" s="6"/>
      <c r="HK1869" s="6"/>
      <c r="HL1869" s="6"/>
      <c r="HM1869" s="6"/>
      <c r="HN1869" s="6"/>
      <c r="HO1869" s="6"/>
      <c r="HP1869" s="6"/>
      <c r="HQ1869" s="6"/>
      <c r="HR1869" s="6"/>
      <c r="HS1869" s="6"/>
      <c r="HT1869" s="6"/>
      <c r="HU1869" s="6"/>
      <c r="HV1869" s="6"/>
      <c r="HW1869" s="6"/>
      <c r="HX1869" s="6"/>
      <c r="HY1869" s="6"/>
      <c r="HZ1869" s="6"/>
      <c r="IA1869" s="6"/>
      <c r="IB1869" s="6"/>
      <c r="IC1869" s="6"/>
      <c r="ID1869" s="6"/>
      <c r="IE1869" s="6"/>
      <c r="IF1869" s="6"/>
      <c r="IG1869" s="6"/>
      <c r="IH1869" s="6"/>
      <c r="II1869" s="6"/>
      <c r="IJ1869" s="6"/>
      <c r="IK1869" s="6"/>
      <c r="IL1869" s="6"/>
      <c r="IM1869" s="6"/>
      <c r="IN1869" s="6"/>
      <c r="IO1869" s="6"/>
      <c r="IP1869" s="6"/>
      <c r="IQ1869" s="6"/>
      <c r="IR1869" s="6"/>
      <c r="IS1869" s="6"/>
      <c r="IT1869" s="6"/>
      <c r="IU1869" s="6"/>
      <c r="IV1869" s="6"/>
      <c r="IW1869" s="6"/>
      <c r="IX1869" s="6"/>
      <c r="IY1869" s="6"/>
      <c r="IZ1869" s="6"/>
    </row>
    <row r="1870" spans="1:260" s="5" customFormat="1" x14ac:dyDescent="0.35">
      <c r="A1870" s="32">
        <v>1866</v>
      </c>
      <c r="B1870" s="33">
        <f>ESTUDIANTES!B1870</f>
        <v>0</v>
      </c>
      <c r="C1870" s="33">
        <f>ESTUDIANTES!C1870</f>
        <v>0</v>
      </c>
      <c r="D1870" s="99">
        <f>ESTUDIANTES!D1870</f>
        <v>0</v>
      </c>
      <c r="E1870" s="99"/>
      <c r="F1870" s="99"/>
      <c r="G1870" s="99"/>
      <c r="H1870" s="34">
        <f>ESTUDIANTES!E1870</f>
        <v>0</v>
      </c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  <c r="GG1870" s="6"/>
      <c r="GH1870" s="6"/>
      <c r="GI1870" s="6"/>
      <c r="GJ1870" s="6"/>
      <c r="GK1870" s="6"/>
      <c r="GL1870" s="6"/>
      <c r="GM1870" s="6"/>
      <c r="GN1870" s="6"/>
      <c r="GO1870" s="6"/>
      <c r="GP1870" s="6"/>
      <c r="GQ1870" s="6"/>
      <c r="GR1870" s="6"/>
      <c r="GS1870" s="6"/>
      <c r="GT1870" s="6"/>
      <c r="GU1870" s="6"/>
      <c r="GV1870" s="6"/>
      <c r="GW1870" s="6"/>
      <c r="GX1870" s="6"/>
      <c r="GY1870" s="6"/>
      <c r="GZ1870" s="6"/>
      <c r="HA1870" s="6"/>
      <c r="HB1870" s="6"/>
      <c r="HC1870" s="6"/>
      <c r="HD1870" s="6"/>
      <c r="HE1870" s="6"/>
      <c r="HF1870" s="6"/>
      <c r="HG1870" s="6"/>
      <c r="HH1870" s="6"/>
      <c r="HI1870" s="6"/>
      <c r="HJ1870" s="6"/>
      <c r="HK1870" s="6"/>
      <c r="HL1870" s="6"/>
      <c r="HM1870" s="6"/>
      <c r="HN1870" s="6"/>
      <c r="HO1870" s="6"/>
      <c r="HP1870" s="6"/>
      <c r="HQ1870" s="6"/>
      <c r="HR1870" s="6"/>
      <c r="HS1870" s="6"/>
      <c r="HT1870" s="6"/>
      <c r="HU1870" s="6"/>
      <c r="HV1870" s="6"/>
      <c r="HW1870" s="6"/>
      <c r="HX1870" s="6"/>
      <c r="HY1870" s="6"/>
      <c r="HZ1870" s="6"/>
      <c r="IA1870" s="6"/>
      <c r="IB1870" s="6"/>
      <c r="IC1870" s="6"/>
      <c r="ID1870" s="6"/>
      <c r="IE1870" s="6"/>
      <c r="IF1870" s="6"/>
      <c r="IG1870" s="6"/>
      <c r="IH1870" s="6"/>
      <c r="II1870" s="6"/>
      <c r="IJ1870" s="6"/>
      <c r="IK1870" s="6"/>
      <c r="IL1870" s="6"/>
      <c r="IM1870" s="6"/>
      <c r="IN1870" s="6"/>
      <c r="IO1870" s="6"/>
      <c r="IP1870" s="6"/>
      <c r="IQ1870" s="6"/>
      <c r="IR1870" s="6"/>
      <c r="IS1870" s="6"/>
      <c r="IT1870" s="6"/>
      <c r="IU1870" s="6"/>
      <c r="IV1870" s="6"/>
      <c r="IW1870" s="6"/>
      <c r="IX1870" s="6"/>
      <c r="IY1870" s="6"/>
      <c r="IZ1870" s="6"/>
    </row>
    <row r="1871" spans="1:260" s="5" customFormat="1" x14ac:dyDescent="0.35">
      <c r="A1871" s="32">
        <v>1867</v>
      </c>
      <c r="B1871" s="33">
        <f>ESTUDIANTES!B1871</f>
        <v>0</v>
      </c>
      <c r="C1871" s="33">
        <f>ESTUDIANTES!C1871</f>
        <v>0</v>
      </c>
      <c r="D1871" s="99">
        <f>ESTUDIANTES!D1871</f>
        <v>0</v>
      </c>
      <c r="E1871" s="99"/>
      <c r="F1871" s="99"/>
      <c r="G1871" s="99"/>
      <c r="H1871" s="34">
        <f>ESTUDIANTES!E1871</f>
        <v>0</v>
      </c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  <c r="GG1871" s="6"/>
      <c r="GH1871" s="6"/>
      <c r="GI1871" s="6"/>
      <c r="GJ1871" s="6"/>
      <c r="GK1871" s="6"/>
      <c r="GL1871" s="6"/>
      <c r="GM1871" s="6"/>
      <c r="GN1871" s="6"/>
      <c r="GO1871" s="6"/>
      <c r="GP1871" s="6"/>
      <c r="GQ1871" s="6"/>
      <c r="GR1871" s="6"/>
      <c r="GS1871" s="6"/>
      <c r="GT1871" s="6"/>
      <c r="GU1871" s="6"/>
      <c r="GV1871" s="6"/>
      <c r="GW1871" s="6"/>
      <c r="GX1871" s="6"/>
      <c r="GY1871" s="6"/>
      <c r="GZ1871" s="6"/>
      <c r="HA1871" s="6"/>
      <c r="HB1871" s="6"/>
      <c r="HC1871" s="6"/>
      <c r="HD1871" s="6"/>
      <c r="HE1871" s="6"/>
      <c r="HF1871" s="6"/>
      <c r="HG1871" s="6"/>
      <c r="HH1871" s="6"/>
      <c r="HI1871" s="6"/>
      <c r="HJ1871" s="6"/>
      <c r="HK1871" s="6"/>
      <c r="HL1871" s="6"/>
      <c r="HM1871" s="6"/>
      <c r="HN1871" s="6"/>
      <c r="HO1871" s="6"/>
      <c r="HP1871" s="6"/>
      <c r="HQ1871" s="6"/>
      <c r="HR1871" s="6"/>
      <c r="HS1871" s="6"/>
      <c r="HT1871" s="6"/>
      <c r="HU1871" s="6"/>
      <c r="HV1871" s="6"/>
      <c r="HW1871" s="6"/>
      <c r="HX1871" s="6"/>
      <c r="HY1871" s="6"/>
      <c r="HZ1871" s="6"/>
      <c r="IA1871" s="6"/>
      <c r="IB1871" s="6"/>
      <c r="IC1871" s="6"/>
      <c r="ID1871" s="6"/>
      <c r="IE1871" s="6"/>
      <c r="IF1871" s="6"/>
      <c r="IG1871" s="6"/>
      <c r="IH1871" s="6"/>
      <c r="II1871" s="6"/>
      <c r="IJ1871" s="6"/>
      <c r="IK1871" s="6"/>
      <c r="IL1871" s="6"/>
      <c r="IM1871" s="6"/>
      <c r="IN1871" s="6"/>
      <c r="IO1871" s="6"/>
      <c r="IP1871" s="6"/>
      <c r="IQ1871" s="6"/>
      <c r="IR1871" s="6"/>
      <c r="IS1871" s="6"/>
      <c r="IT1871" s="6"/>
      <c r="IU1871" s="6"/>
      <c r="IV1871" s="6"/>
      <c r="IW1871" s="6"/>
      <c r="IX1871" s="6"/>
      <c r="IY1871" s="6"/>
      <c r="IZ1871" s="6"/>
    </row>
    <row r="1872" spans="1:260" s="5" customFormat="1" x14ac:dyDescent="0.35">
      <c r="A1872" s="32">
        <v>1868</v>
      </c>
      <c r="B1872" s="33">
        <f>ESTUDIANTES!B1872</f>
        <v>0</v>
      </c>
      <c r="C1872" s="33">
        <f>ESTUDIANTES!C1872</f>
        <v>0</v>
      </c>
      <c r="D1872" s="99">
        <f>ESTUDIANTES!D1872</f>
        <v>0</v>
      </c>
      <c r="E1872" s="99"/>
      <c r="F1872" s="99"/>
      <c r="G1872" s="99"/>
      <c r="H1872" s="34">
        <f>ESTUDIANTES!E1872</f>
        <v>0</v>
      </c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  <c r="GG1872" s="6"/>
      <c r="GH1872" s="6"/>
      <c r="GI1872" s="6"/>
      <c r="GJ1872" s="6"/>
      <c r="GK1872" s="6"/>
      <c r="GL1872" s="6"/>
      <c r="GM1872" s="6"/>
      <c r="GN1872" s="6"/>
      <c r="GO1872" s="6"/>
      <c r="GP1872" s="6"/>
      <c r="GQ1872" s="6"/>
      <c r="GR1872" s="6"/>
      <c r="GS1872" s="6"/>
      <c r="GT1872" s="6"/>
      <c r="GU1872" s="6"/>
      <c r="GV1872" s="6"/>
      <c r="GW1872" s="6"/>
      <c r="GX1872" s="6"/>
      <c r="GY1872" s="6"/>
      <c r="GZ1872" s="6"/>
      <c r="HA1872" s="6"/>
      <c r="HB1872" s="6"/>
      <c r="HC1872" s="6"/>
      <c r="HD1872" s="6"/>
      <c r="HE1872" s="6"/>
      <c r="HF1872" s="6"/>
      <c r="HG1872" s="6"/>
      <c r="HH1872" s="6"/>
      <c r="HI1872" s="6"/>
      <c r="HJ1872" s="6"/>
      <c r="HK1872" s="6"/>
      <c r="HL1872" s="6"/>
      <c r="HM1872" s="6"/>
      <c r="HN1872" s="6"/>
      <c r="HO1872" s="6"/>
      <c r="HP1872" s="6"/>
      <c r="HQ1872" s="6"/>
      <c r="HR1872" s="6"/>
      <c r="HS1872" s="6"/>
      <c r="HT1872" s="6"/>
      <c r="HU1872" s="6"/>
      <c r="HV1872" s="6"/>
      <c r="HW1872" s="6"/>
      <c r="HX1872" s="6"/>
      <c r="HY1872" s="6"/>
      <c r="HZ1872" s="6"/>
      <c r="IA1872" s="6"/>
      <c r="IB1872" s="6"/>
      <c r="IC1872" s="6"/>
      <c r="ID1872" s="6"/>
      <c r="IE1872" s="6"/>
      <c r="IF1872" s="6"/>
      <c r="IG1872" s="6"/>
      <c r="IH1872" s="6"/>
      <c r="II1872" s="6"/>
      <c r="IJ1872" s="6"/>
      <c r="IK1872" s="6"/>
      <c r="IL1872" s="6"/>
      <c r="IM1872" s="6"/>
      <c r="IN1872" s="6"/>
      <c r="IO1872" s="6"/>
      <c r="IP1872" s="6"/>
      <c r="IQ1872" s="6"/>
      <c r="IR1872" s="6"/>
      <c r="IS1872" s="6"/>
      <c r="IT1872" s="6"/>
      <c r="IU1872" s="6"/>
      <c r="IV1872" s="6"/>
      <c r="IW1872" s="6"/>
      <c r="IX1872" s="6"/>
      <c r="IY1872" s="6"/>
      <c r="IZ1872" s="6"/>
    </row>
    <row r="1873" spans="1:260" s="5" customFormat="1" x14ac:dyDescent="0.35">
      <c r="A1873" s="32">
        <v>1869</v>
      </c>
      <c r="B1873" s="33">
        <f>ESTUDIANTES!B1873</f>
        <v>0</v>
      </c>
      <c r="C1873" s="33">
        <f>ESTUDIANTES!C1873</f>
        <v>0</v>
      </c>
      <c r="D1873" s="99">
        <f>ESTUDIANTES!D1873</f>
        <v>0</v>
      </c>
      <c r="E1873" s="99"/>
      <c r="F1873" s="99"/>
      <c r="G1873" s="99"/>
      <c r="H1873" s="34">
        <f>ESTUDIANTES!E1873</f>
        <v>0</v>
      </c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  <c r="GG1873" s="6"/>
      <c r="GH1873" s="6"/>
      <c r="GI1873" s="6"/>
      <c r="GJ1873" s="6"/>
      <c r="GK1873" s="6"/>
      <c r="GL1873" s="6"/>
      <c r="GM1873" s="6"/>
      <c r="GN1873" s="6"/>
      <c r="GO1873" s="6"/>
      <c r="GP1873" s="6"/>
      <c r="GQ1873" s="6"/>
      <c r="GR1873" s="6"/>
      <c r="GS1873" s="6"/>
      <c r="GT1873" s="6"/>
      <c r="GU1873" s="6"/>
      <c r="GV1873" s="6"/>
      <c r="GW1873" s="6"/>
      <c r="GX1873" s="6"/>
      <c r="GY1873" s="6"/>
      <c r="GZ1873" s="6"/>
      <c r="HA1873" s="6"/>
      <c r="HB1873" s="6"/>
      <c r="HC1873" s="6"/>
      <c r="HD1873" s="6"/>
      <c r="HE1873" s="6"/>
      <c r="HF1873" s="6"/>
      <c r="HG1873" s="6"/>
      <c r="HH1873" s="6"/>
      <c r="HI1873" s="6"/>
      <c r="HJ1873" s="6"/>
      <c r="HK1873" s="6"/>
      <c r="HL1873" s="6"/>
      <c r="HM1873" s="6"/>
      <c r="HN1873" s="6"/>
      <c r="HO1873" s="6"/>
      <c r="HP1873" s="6"/>
      <c r="HQ1873" s="6"/>
      <c r="HR1873" s="6"/>
      <c r="HS1873" s="6"/>
      <c r="HT1873" s="6"/>
      <c r="HU1873" s="6"/>
      <c r="HV1873" s="6"/>
      <c r="HW1873" s="6"/>
      <c r="HX1873" s="6"/>
      <c r="HY1873" s="6"/>
      <c r="HZ1873" s="6"/>
      <c r="IA1873" s="6"/>
      <c r="IB1873" s="6"/>
      <c r="IC1873" s="6"/>
      <c r="ID1873" s="6"/>
      <c r="IE1873" s="6"/>
      <c r="IF1873" s="6"/>
      <c r="IG1873" s="6"/>
      <c r="IH1873" s="6"/>
      <c r="II1873" s="6"/>
      <c r="IJ1873" s="6"/>
      <c r="IK1873" s="6"/>
      <c r="IL1873" s="6"/>
      <c r="IM1873" s="6"/>
      <c r="IN1873" s="6"/>
      <c r="IO1873" s="6"/>
      <c r="IP1873" s="6"/>
      <c r="IQ1873" s="6"/>
      <c r="IR1873" s="6"/>
      <c r="IS1873" s="6"/>
      <c r="IT1873" s="6"/>
      <c r="IU1873" s="6"/>
      <c r="IV1873" s="6"/>
      <c r="IW1873" s="6"/>
      <c r="IX1873" s="6"/>
      <c r="IY1873" s="6"/>
      <c r="IZ1873" s="6"/>
    </row>
    <row r="1874" spans="1:260" s="5" customFormat="1" x14ac:dyDescent="0.35">
      <c r="A1874" s="32">
        <v>1870</v>
      </c>
      <c r="B1874" s="33">
        <f>ESTUDIANTES!B1874</f>
        <v>0</v>
      </c>
      <c r="C1874" s="33">
        <f>ESTUDIANTES!C1874</f>
        <v>0</v>
      </c>
      <c r="D1874" s="99">
        <f>ESTUDIANTES!D1874</f>
        <v>0</v>
      </c>
      <c r="E1874" s="99"/>
      <c r="F1874" s="99"/>
      <c r="G1874" s="99"/>
      <c r="H1874" s="34">
        <f>ESTUDIANTES!E1874</f>
        <v>0</v>
      </c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  <c r="GG1874" s="6"/>
      <c r="GH1874" s="6"/>
      <c r="GI1874" s="6"/>
      <c r="GJ1874" s="6"/>
      <c r="GK1874" s="6"/>
      <c r="GL1874" s="6"/>
      <c r="GM1874" s="6"/>
      <c r="GN1874" s="6"/>
      <c r="GO1874" s="6"/>
      <c r="GP1874" s="6"/>
      <c r="GQ1874" s="6"/>
      <c r="GR1874" s="6"/>
      <c r="GS1874" s="6"/>
      <c r="GT1874" s="6"/>
      <c r="GU1874" s="6"/>
      <c r="GV1874" s="6"/>
      <c r="GW1874" s="6"/>
      <c r="GX1874" s="6"/>
      <c r="GY1874" s="6"/>
      <c r="GZ1874" s="6"/>
      <c r="HA1874" s="6"/>
      <c r="HB1874" s="6"/>
      <c r="HC1874" s="6"/>
      <c r="HD1874" s="6"/>
      <c r="HE1874" s="6"/>
      <c r="HF1874" s="6"/>
      <c r="HG1874" s="6"/>
      <c r="HH1874" s="6"/>
      <c r="HI1874" s="6"/>
      <c r="HJ1874" s="6"/>
      <c r="HK1874" s="6"/>
      <c r="HL1874" s="6"/>
      <c r="HM1874" s="6"/>
      <c r="HN1874" s="6"/>
      <c r="HO1874" s="6"/>
      <c r="HP1874" s="6"/>
      <c r="HQ1874" s="6"/>
      <c r="HR1874" s="6"/>
      <c r="HS1874" s="6"/>
      <c r="HT1874" s="6"/>
      <c r="HU1874" s="6"/>
      <c r="HV1874" s="6"/>
      <c r="HW1874" s="6"/>
      <c r="HX1874" s="6"/>
      <c r="HY1874" s="6"/>
      <c r="HZ1874" s="6"/>
      <c r="IA1874" s="6"/>
      <c r="IB1874" s="6"/>
      <c r="IC1874" s="6"/>
      <c r="ID1874" s="6"/>
      <c r="IE1874" s="6"/>
      <c r="IF1874" s="6"/>
      <c r="IG1874" s="6"/>
      <c r="IH1874" s="6"/>
      <c r="II1874" s="6"/>
      <c r="IJ1874" s="6"/>
      <c r="IK1874" s="6"/>
      <c r="IL1874" s="6"/>
      <c r="IM1874" s="6"/>
      <c r="IN1874" s="6"/>
      <c r="IO1874" s="6"/>
      <c r="IP1874" s="6"/>
      <c r="IQ1874" s="6"/>
      <c r="IR1874" s="6"/>
      <c r="IS1874" s="6"/>
      <c r="IT1874" s="6"/>
      <c r="IU1874" s="6"/>
      <c r="IV1874" s="6"/>
      <c r="IW1874" s="6"/>
      <c r="IX1874" s="6"/>
      <c r="IY1874" s="6"/>
      <c r="IZ1874" s="6"/>
    </row>
    <row r="1875" spans="1:260" s="5" customFormat="1" x14ac:dyDescent="0.35">
      <c r="A1875" s="32">
        <v>1871</v>
      </c>
      <c r="B1875" s="33">
        <f>ESTUDIANTES!B1875</f>
        <v>0</v>
      </c>
      <c r="C1875" s="33">
        <f>ESTUDIANTES!C1875</f>
        <v>0</v>
      </c>
      <c r="D1875" s="99">
        <f>ESTUDIANTES!D1875</f>
        <v>0</v>
      </c>
      <c r="E1875" s="99"/>
      <c r="F1875" s="99"/>
      <c r="G1875" s="99"/>
      <c r="H1875" s="34">
        <f>ESTUDIANTES!E1875</f>
        <v>0</v>
      </c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  <c r="GG1875" s="6"/>
      <c r="GH1875" s="6"/>
      <c r="GI1875" s="6"/>
      <c r="GJ1875" s="6"/>
      <c r="GK1875" s="6"/>
      <c r="GL1875" s="6"/>
      <c r="GM1875" s="6"/>
      <c r="GN1875" s="6"/>
      <c r="GO1875" s="6"/>
      <c r="GP1875" s="6"/>
      <c r="GQ1875" s="6"/>
      <c r="GR1875" s="6"/>
      <c r="GS1875" s="6"/>
      <c r="GT1875" s="6"/>
      <c r="GU1875" s="6"/>
      <c r="GV1875" s="6"/>
      <c r="GW1875" s="6"/>
      <c r="GX1875" s="6"/>
      <c r="GY1875" s="6"/>
      <c r="GZ1875" s="6"/>
      <c r="HA1875" s="6"/>
      <c r="HB1875" s="6"/>
      <c r="HC1875" s="6"/>
      <c r="HD1875" s="6"/>
      <c r="HE1875" s="6"/>
      <c r="HF1875" s="6"/>
      <c r="HG1875" s="6"/>
      <c r="HH1875" s="6"/>
      <c r="HI1875" s="6"/>
      <c r="HJ1875" s="6"/>
      <c r="HK1875" s="6"/>
      <c r="HL1875" s="6"/>
      <c r="HM1875" s="6"/>
      <c r="HN1875" s="6"/>
      <c r="HO1875" s="6"/>
      <c r="HP1875" s="6"/>
      <c r="HQ1875" s="6"/>
      <c r="HR1875" s="6"/>
      <c r="HS1875" s="6"/>
      <c r="HT1875" s="6"/>
      <c r="HU1875" s="6"/>
      <c r="HV1875" s="6"/>
      <c r="HW1875" s="6"/>
      <c r="HX1875" s="6"/>
      <c r="HY1875" s="6"/>
      <c r="HZ1875" s="6"/>
      <c r="IA1875" s="6"/>
      <c r="IB1875" s="6"/>
      <c r="IC1875" s="6"/>
      <c r="ID1875" s="6"/>
      <c r="IE1875" s="6"/>
      <c r="IF1875" s="6"/>
      <c r="IG1875" s="6"/>
      <c r="IH1875" s="6"/>
      <c r="II1875" s="6"/>
      <c r="IJ1875" s="6"/>
      <c r="IK1875" s="6"/>
      <c r="IL1875" s="6"/>
      <c r="IM1875" s="6"/>
      <c r="IN1875" s="6"/>
      <c r="IO1875" s="6"/>
      <c r="IP1875" s="6"/>
      <c r="IQ1875" s="6"/>
      <c r="IR1875" s="6"/>
      <c r="IS1875" s="6"/>
      <c r="IT1875" s="6"/>
      <c r="IU1875" s="6"/>
      <c r="IV1875" s="6"/>
      <c r="IW1875" s="6"/>
      <c r="IX1875" s="6"/>
      <c r="IY1875" s="6"/>
      <c r="IZ1875" s="6"/>
    </row>
    <row r="1876" spans="1:260" s="5" customFormat="1" x14ac:dyDescent="0.35">
      <c r="A1876" s="32">
        <v>1872</v>
      </c>
      <c r="B1876" s="33">
        <f>ESTUDIANTES!B1876</f>
        <v>0</v>
      </c>
      <c r="C1876" s="33">
        <f>ESTUDIANTES!C1876</f>
        <v>0</v>
      </c>
      <c r="D1876" s="99">
        <f>ESTUDIANTES!D1876</f>
        <v>0</v>
      </c>
      <c r="E1876" s="99"/>
      <c r="F1876" s="99"/>
      <c r="G1876" s="99"/>
      <c r="H1876" s="34">
        <f>ESTUDIANTES!E1876</f>
        <v>0</v>
      </c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  <c r="GG1876" s="6"/>
      <c r="GH1876" s="6"/>
      <c r="GI1876" s="6"/>
      <c r="GJ1876" s="6"/>
      <c r="GK1876" s="6"/>
      <c r="GL1876" s="6"/>
      <c r="GM1876" s="6"/>
      <c r="GN1876" s="6"/>
      <c r="GO1876" s="6"/>
      <c r="GP1876" s="6"/>
      <c r="GQ1876" s="6"/>
      <c r="GR1876" s="6"/>
      <c r="GS1876" s="6"/>
      <c r="GT1876" s="6"/>
      <c r="GU1876" s="6"/>
      <c r="GV1876" s="6"/>
      <c r="GW1876" s="6"/>
      <c r="GX1876" s="6"/>
      <c r="GY1876" s="6"/>
      <c r="GZ1876" s="6"/>
      <c r="HA1876" s="6"/>
      <c r="HB1876" s="6"/>
      <c r="HC1876" s="6"/>
      <c r="HD1876" s="6"/>
      <c r="HE1876" s="6"/>
      <c r="HF1876" s="6"/>
      <c r="HG1876" s="6"/>
      <c r="HH1876" s="6"/>
      <c r="HI1876" s="6"/>
      <c r="HJ1876" s="6"/>
      <c r="HK1876" s="6"/>
      <c r="HL1876" s="6"/>
      <c r="HM1876" s="6"/>
      <c r="HN1876" s="6"/>
      <c r="HO1876" s="6"/>
      <c r="HP1876" s="6"/>
      <c r="HQ1876" s="6"/>
      <c r="HR1876" s="6"/>
      <c r="HS1876" s="6"/>
      <c r="HT1876" s="6"/>
      <c r="HU1876" s="6"/>
      <c r="HV1876" s="6"/>
      <c r="HW1876" s="6"/>
      <c r="HX1876" s="6"/>
      <c r="HY1876" s="6"/>
      <c r="HZ1876" s="6"/>
      <c r="IA1876" s="6"/>
      <c r="IB1876" s="6"/>
      <c r="IC1876" s="6"/>
      <c r="ID1876" s="6"/>
      <c r="IE1876" s="6"/>
      <c r="IF1876" s="6"/>
      <c r="IG1876" s="6"/>
      <c r="IH1876" s="6"/>
      <c r="II1876" s="6"/>
      <c r="IJ1876" s="6"/>
      <c r="IK1876" s="6"/>
      <c r="IL1876" s="6"/>
      <c r="IM1876" s="6"/>
      <c r="IN1876" s="6"/>
      <c r="IO1876" s="6"/>
      <c r="IP1876" s="6"/>
      <c r="IQ1876" s="6"/>
      <c r="IR1876" s="6"/>
      <c r="IS1876" s="6"/>
      <c r="IT1876" s="6"/>
      <c r="IU1876" s="6"/>
      <c r="IV1876" s="6"/>
      <c r="IW1876" s="6"/>
      <c r="IX1876" s="6"/>
      <c r="IY1876" s="6"/>
      <c r="IZ1876" s="6"/>
    </row>
    <row r="1877" spans="1:260" s="5" customFormat="1" x14ac:dyDescent="0.35">
      <c r="A1877" s="32">
        <v>1873</v>
      </c>
      <c r="B1877" s="33">
        <f>ESTUDIANTES!B1877</f>
        <v>0</v>
      </c>
      <c r="C1877" s="33">
        <f>ESTUDIANTES!C1877</f>
        <v>0</v>
      </c>
      <c r="D1877" s="99">
        <f>ESTUDIANTES!D1877</f>
        <v>0</v>
      </c>
      <c r="E1877" s="99"/>
      <c r="F1877" s="99"/>
      <c r="G1877" s="99"/>
      <c r="H1877" s="34">
        <f>ESTUDIANTES!E1877</f>
        <v>0</v>
      </c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  <c r="GG1877" s="6"/>
      <c r="GH1877" s="6"/>
      <c r="GI1877" s="6"/>
      <c r="GJ1877" s="6"/>
      <c r="GK1877" s="6"/>
      <c r="GL1877" s="6"/>
      <c r="GM1877" s="6"/>
      <c r="GN1877" s="6"/>
      <c r="GO1877" s="6"/>
      <c r="GP1877" s="6"/>
      <c r="GQ1877" s="6"/>
      <c r="GR1877" s="6"/>
      <c r="GS1877" s="6"/>
      <c r="GT1877" s="6"/>
      <c r="GU1877" s="6"/>
      <c r="GV1877" s="6"/>
      <c r="GW1877" s="6"/>
      <c r="GX1877" s="6"/>
      <c r="GY1877" s="6"/>
      <c r="GZ1877" s="6"/>
      <c r="HA1877" s="6"/>
      <c r="HB1877" s="6"/>
      <c r="HC1877" s="6"/>
      <c r="HD1877" s="6"/>
      <c r="HE1877" s="6"/>
      <c r="HF1877" s="6"/>
      <c r="HG1877" s="6"/>
      <c r="HH1877" s="6"/>
      <c r="HI1877" s="6"/>
      <c r="HJ1877" s="6"/>
      <c r="HK1877" s="6"/>
      <c r="HL1877" s="6"/>
      <c r="HM1877" s="6"/>
      <c r="HN1877" s="6"/>
      <c r="HO1877" s="6"/>
      <c r="HP1877" s="6"/>
      <c r="HQ1877" s="6"/>
      <c r="HR1877" s="6"/>
      <c r="HS1877" s="6"/>
      <c r="HT1877" s="6"/>
      <c r="HU1877" s="6"/>
      <c r="HV1877" s="6"/>
      <c r="HW1877" s="6"/>
      <c r="HX1877" s="6"/>
      <c r="HY1877" s="6"/>
      <c r="HZ1877" s="6"/>
      <c r="IA1877" s="6"/>
      <c r="IB1877" s="6"/>
      <c r="IC1877" s="6"/>
      <c r="ID1877" s="6"/>
      <c r="IE1877" s="6"/>
      <c r="IF1877" s="6"/>
      <c r="IG1877" s="6"/>
      <c r="IH1877" s="6"/>
      <c r="II1877" s="6"/>
      <c r="IJ1877" s="6"/>
      <c r="IK1877" s="6"/>
      <c r="IL1877" s="6"/>
      <c r="IM1877" s="6"/>
      <c r="IN1877" s="6"/>
      <c r="IO1877" s="6"/>
      <c r="IP1877" s="6"/>
      <c r="IQ1877" s="6"/>
      <c r="IR1877" s="6"/>
      <c r="IS1877" s="6"/>
      <c r="IT1877" s="6"/>
      <c r="IU1877" s="6"/>
      <c r="IV1877" s="6"/>
      <c r="IW1877" s="6"/>
      <c r="IX1877" s="6"/>
      <c r="IY1877" s="6"/>
      <c r="IZ1877" s="6"/>
    </row>
    <row r="1878" spans="1:260" s="5" customFormat="1" x14ac:dyDescent="0.35">
      <c r="A1878" s="32">
        <v>1874</v>
      </c>
      <c r="B1878" s="33">
        <f>ESTUDIANTES!B1878</f>
        <v>0</v>
      </c>
      <c r="C1878" s="33">
        <f>ESTUDIANTES!C1878</f>
        <v>0</v>
      </c>
      <c r="D1878" s="99">
        <f>ESTUDIANTES!D1878</f>
        <v>0</v>
      </c>
      <c r="E1878" s="99"/>
      <c r="F1878" s="99"/>
      <c r="G1878" s="99"/>
      <c r="H1878" s="34">
        <f>ESTUDIANTES!E1878</f>
        <v>0</v>
      </c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  <c r="GG1878" s="6"/>
      <c r="GH1878" s="6"/>
      <c r="GI1878" s="6"/>
      <c r="GJ1878" s="6"/>
      <c r="GK1878" s="6"/>
      <c r="GL1878" s="6"/>
      <c r="GM1878" s="6"/>
      <c r="GN1878" s="6"/>
      <c r="GO1878" s="6"/>
      <c r="GP1878" s="6"/>
      <c r="GQ1878" s="6"/>
      <c r="GR1878" s="6"/>
      <c r="GS1878" s="6"/>
      <c r="GT1878" s="6"/>
      <c r="GU1878" s="6"/>
      <c r="GV1878" s="6"/>
      <c r="GW1878" s="6"/>
      <c r="GX1878" s="6"/>
      <c r="GY1878" s="6"/>
      <c r="GZ1878" s="6"/>
      <c r="HA1878" s="6"/>
      <c r="HB1878" s="6"/>
      <c r="HC1878" s="6"/>
      <c r="HD1878" s="6"/>
      <c r="HE1878" s="6"/>
      <c r="HF1878" s="6"/>
      <c r="HG1878" s="6"/>
      <c r="HH1878" s="6"/>
      <c r="HI1878" s="6"/>
      <c r="HJ1878" s="6"/>
      <c r="HK1878" s="6"/>
      <c r="HL1878" s="6"/>
      <c r="HM1878" s="6"/>
      <c r="HN1878" s="6"/>
      <c r="HO1878" s="6"/>
      <c r="HP1878" s="6"/>
      <c r="HQ1878" s="6"/>
      <c r="HR1878" s="6"/>
      <c r="HS1878" s="6"/>
      <c r="HT1878" s="6"/>
      <c r="HU1878" s="6"/>
      <c r="HV1878" s="6"/>
      <c r="HW1878" s="6"/>
      <c r="HX1878" s="6"/>
      <c r="HY1878" s="6"/>
      <c r="HZ1878" s="6"/>
      <c r="IA1878" s="6"/>
      <c r="IB1878" s="6"/>
      <c r="IC1878" s="6"/>
      <c r="ID1878" s="6"/>
      <c r="IE1878" s="6"/>
      <c r="IF1878" s="6"/>
      <c r="IG1878" s="6"/>
      <c r="IH1878" s="6"/>
      <c r="II1878" s="6"/>
      <c r="IJ1878" s="6"/>
      <c r="IK1878" s="6"/>
      <c r="IL1878" s="6"/>
      <c r="IM1878" s="6"/>
      <c r="IN1878" s="6"/>
      <c r="IO1878" s="6"/>
      <c r="IP1878" s="6"/>
      <c r="IQ1878" s="6"/>
      <c r="IR1878" s="6"/>
      <c r="IS1878" s="6"/>
      <c r="IT1878" s="6"/>
      <c r="IU1878" s="6"/>
      <c r="IV1878" s="6"/>
      <c r="IW1878" s="6"/>
      <c r="IX1878" s="6"/>
      <c r="IY1878" s="6"/>
      <c r="IZ1878" s="6"/>
    </row>
    <row r="1879" spans="1:260" s="5" customFormat="1" x14ac:dyDescent="0.35">
      <c r="A1879" s="32">
        <v>1875</v>
      </c>
      <c r="B1879" s="33">
        <f>ESTUDIANTES!B1879</f>
        <v>0</v>
      </c>
      <c r="C1879" s="33">
        <f>ESTUDIANTES!C1879</f>
        <v>0</v>
      </c>
      <c r="D1879" s="99">
        <f>ESTUDIANTES!D1879</f>
        <v>0</v>
      </c>
      <c r="E1879" s="99"/>
      <c r="F1879" s="99"/>
      <c r="G1879" s="99"/>
      <c r="H1879" s="34">
        <f>ESTUDIANTES!E1879</f>
        <v>0</v>
      </c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  <c r="GG1879" s="6"/>
      <c r="GH1879" s="6"/>
      <c r="GI1879" s="6"/>
      <c r="GJ1879" s="6"/>
      <c r="GK1879" s="6"/>
      <c r="GL1879" s="6"/>
      <c r="GM1879" s="6"/>
      <c r="GN1879" s="6"/>
      <c r="GO1879" s="6"/>
      <c r="GP1879" s="6"/>
      <c r="GQ1879" s="6"/>
      <c r="GR1879" s="6"/>
      <c r="GS1879" s="6"/>
      <c r="GT1879" s="6"/>
      <c r="GU1879" s="6"/>
      <c r="GV1879" s="6"/>
      <c r="GW1879" s="6"/>
      <c r="GX1879" s="6"/>
      <c r="GY1879" s="6"/>
      <c r="GZ1879" s="6"/>
      <c r="HA1879" s="6"/>
      <c r="HB1879" s="6"/>
      <c r="HC1879" s="6"/>
      <c r="HD1879" s="6"/>
      <c r="HE1879" s="6"/>
      <c r="HF1879" s="6"/>
      <c r="HG1879" s="6"/>
      <c r="HH1879" s="6"/>
      <c r="HI1879" s="6"/>
      <c r="HJ1879" s="6"/>
      <c r="HK1879" s="6"/>
      <c r="HL1879" s="6"/>
      <c r="HM1879" s="6"/>
      <c r="HN1879" s="6"/>
      <c r="HO1879" s="6"/>
      <c r="HP1879" s="6"/>
      <c r="HQ1879" s="6"/>
      <c r="HR1879" s="6"/>
      <c r="HS1879" s="6"/>
      <c r="HT1879" s="6"/>
      <c r="HU1879" s="6"/>
      <c r="HV1879" s="6"/>
      <c r="HW1879" s="6"/>
      <c r="HX1879" s="6"/>
      <c r="HY1879" s="6"/>
      <c r="HZ1879" s="6"/>
      <c r="IA1879" s="6"/>
      <c r="IB1879" s="6"/>
      <c r="IC1879" s="6"/>
      <c r="ID1879" s="6"/>
      <c r="IE1879" s="6"/>
      <c r="IF1879" s="6"/>
      <c r="IG1879" s="6"/>
      <c r="IH1879" s="6"/>
      <c r="II1879" s="6"/>
      <c r="IJ1879" s="6"/>
      <c r="IK1879" s="6"/>
      <c r="IL1879" s="6"/>
      <c r="IM1879" s="6"/>
      <c r="IN1879" s="6"/>
      <c r="IO1879" s="6"/>
      <c r="IP1879" s="6"/>
      <c r="IQ1879" s="6"/>
      <c r="IR1879" s="6"/>
      <c r="IS1879" s="6"/>
      <c r="IT1879" s="6"/>
      <c r="IU1879" s="6"/>
      <c r="IV1879" s="6"/>
      <c r="IW1879" s="6"/>
      <c r="IX1879" s="6"/>
      <c r="IY1879" s="6"/>
      <c r="IZ1879" s="6"/>
    </row>
    <row r="1880" spans="1:260" s="5" customFormat="1" x14ac:dyDescent="0.35">
      <c r="A1880" s="32">
        <v>1876</v>
      </c>
      <c r="B1880" s="33">
        <f>ESTUDIANTES!B1880</f>
        <v>0</v>
      </c>
      <c r="C1880" s="33">
        <f>ESTUDIANTES!C1880</f>
        <v>0</v>
      </c>
      <c r="D1880" s="99">
        <f>ESTUDIANTES!D1880</f>
        <v>0</v>
      </c>
      <c r="E1880" s="99"/>
      <c r="F1880" s="99"/>
      <c r="G1880" s="99"/>
      <c r="H1880" s="34">
        <f>ESTUDIANTES!E1880</f>
        <v>0</v>
      </c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  <c r="GG1880" s="6"/>
      <c r="GH1880" s="6"/>
      <c r="GI1880" s="6"/>
      <c r="GJ1880" s="6"/>
      <c r="GK1880" s="6"/>
      <c r="GL1880" s="6"/>
      <c r="GM1880" s="6"/>
      <c r="GN1880" s="6"/>
      <c r="GO1880" s="6"/>
      <c r="GP1880" s="6"/>
      <c r="GQ1880" s="6"/>
      <c r="GR1880" s="6"/>
      <c r="GS1880" s="6"/>
      <c r="GT1880" s="6"/>
      <c r="GU1880" s="6"/>
      <c r="GV1880" s="6"/>
      <c r="GW1880" s="6"/>
      <c r="GX1880" s="6"/>
      <c r="GY1880" s="6"/>
      <c r="GZ1880" s="6"/>
      <c r="HA1880" s="6"/>
      <c r="HB1880" s="6"/>
      <c r="HC1880" s="6"/>
      <c r="HD1880" s="6"/>
      <c r="HE1880" s="6"/>
      <c r="HF1880" s="6"/>
      <c r="HG1880" s="6"/>
      <c r="HH1880" s="6"/>
      <c r="HI1880" s="6"/>
      <c r="HJ1880" s="6"/>
      <c r="HK1880" s="6"/>
      <c r="HL1880" s="6"/>
      <c r="HM1880" s="6"/>
      <c r="HN1880" s="6"/>
      <c r="HO1880" s="6"/>
      <c r="HP1880" s="6"/>
      <c r="HQ1880" s="6"/>
      <c r="HR1880" s="6"/>
      <c r="HS1880" s="6"/>
      <c r="HT1880" s="6"/>
      <c r="HU1880" s="6"/>
      <c r="HV1880" s="6"/>
      <c r="HW1880" s="6"/>
      <c r="HX1880" s="6"/>
      <c r="HY1880" s="6"/>
      <c r="HZ1880" s="6"/>
      <c r="IA1880" s="6"/>
      <c r="IB1880" s="6"/>
      <c r="IC1880" s="6"/>
      <c r="ID1880" s="6"/>
      <c r="IE1880" s="6"/>
      <c r="IF1880" s="6"/>
      <c r="IG1880" s="6"/>
      <c r="IH1880" s="6"/>
      <c r="II1880" s="6"/>
      <c r="IJ1880" s="6"/>
      <c r="IK1880" s="6"/>
      <c r="IL1880" s="6"/>
      <c r="IM1880" s="6"/>
      <c r="IN1880" s="6"/>
      <c r="IO1880" s="6"/>
      <c r="IP1880" s="6"/>
      <c r="IQ1880" s="6"/>
      <c r="IR1880" s="6"/>
      <c r="IS1880" s="6"/>
      <c r="IT1880" s="6"/>
      <c r="IU1880" s="6"/>
      <c r="IV1880" s="6"/>
      <c r="IW1880" s="6"/>
      <c r="IX1880" s="6"/>
      <c r="IY1880" s="6"/>
      <c r="IZ1880" s="6"/>
    </row>
    <row r="1881" spans="1:260" s="5" customFormat="1" x14ac:dyDescent="0.35">
      <c r="A1881" s="32">
        <v>1877</v>
      </c>
      <c r="B1881" s="33">
        <f>ESTUDIANTES!B1881</f>
        <v>0</v>
      </c>
      <c r="C1881" s="33">
        <f>ESTUDIANTES!C1881</f>
        <v>0</v>
      </c>
      <c r="D1881" s="99">
        <f>ESTUDIANTES!D1881</f>
        <v>0</v>
      </c>
      <c r="E1881" s="99"/>
      <c r="F1881" s="99"/>
      <c r="G1881" s="99"/>
      <c r="H1881" s="34">
        <f>ESTUDIANTES!E1881</f>
        <v>0</v>
      </c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  <c r="GG1881" s="6"/>
      <c r="GH1881" s="6"/>
      <c r="GI1881" s="6"/>
      <c r="GJ1881" s="6"/>
      <c r="GK1881" s="6"/>
      <c r="GL1881" s="6"/>
      <c r="GM1881" s="6"/>
      <c r="GN1881" s="6"/>
      <c r="GO1881" s="6"/>
      <c r="GP1881" s="6"/>
      <c r="GQ1881" s="6"/>
      <c r="GR1881" s="6"/>
      <c r="GS1881" s="6"/>
      <c r="GT1881" s="6"/>
      <c r="GU1881" s="6"/>
      <c r="GV1881" s="6"/>
      <c r="GW1881" s="6"/>
      <c r="GX1881" s="6"/>
      <c r="GY1881" s="6"/>
      <c r="GZ1881" s="6"/>
      <c r="HA1881" s="6"/>
      <c r="HB1881" s="6"/>
      <c r="HC1881" s="6"/>
      <c r="HD1881" s="6"/>
      <c r="HE1881" s="6"/>
      <c r="HF1881" s="6"/>
      <c r="HG1881" s="6"/>
      <c r="HH1881" s="6"/>
      <c r="HI1881" s="6"/>
      <c r="HJ1881" s="6"/>
      <c r="HK1881" s="6"/>
      <c r="HL1881" s="6"/>
      <c r="HM1881" s="6"/>
      <c r="HN1881" s="6"/>
      <c r="HO1881" s="6"/>
      <c r="HP1881" s="6"/>
      <c r="HQ1881" s="6"/>
      <c r="HR1881" s="6"/>
      <c r="HS1881" s="6"/>
      <c r="HT1881" s="6"/>
      <c r="HU1881" s="6"/>
      <c r="HV1881" s="6"/>
      <c r="HW1881" s="6"/>
      <c r="HX1881" s="6"/>
      <c r="HY1881" s="6"/>
      <c r="HZ1881" s="6"/>
      <c r="IA1881" s="6"/>
      <c r="IB1881" s="6"/>
      <c r="IC1881" s="6"/>
      <c r="ID1881" s="6"/>
      <c r="IE1881" s="6"/>
      <c r="IF1881" s="6"/>
      <c r="IG1881" s="6"/>
      <c r="IH1881" s="6"/>
      <c r="II1881" s="6"/>
      <c r="IJ1881" s="6"/>
      <c r="IK1881" s="6"/>
      <c r="IL1881" s="6"/>
      <c r="IM1881" s="6"/>
      <c r="IN1881" s="6"/>
      <c r="IO1881" s="6"/>
      <c r="IP1881" s="6"/>
      <c r="IQ1881" s="6"/>
      <c r="IR1881" s="6"/>
      <c r="IS1881" s="6"/>
      <c r="IT1881" s="6"/>
      <c r="IU1881" s="6"/>
      <c r="IV1881" s="6"/>
      <c r="IW1881" s="6"/>
      <c r="IX1881" s="6"/>
      <c r="IY1881" s="6"/>
      <c r="IZ1881" s="6"/>
    </row>
    <row r="1882" spans="1:260" s="5" customFormat="1" x14ac:dyDescent="0.35">
      <c r="A1882" s="32">
        <v>1878</v>
      </c>
      <c r="B1882" s="33">
        <f>ESTUDIANTES!B1882</f>
        <v>0</v>
      </c>
      <c r="C1882" s="33">
        <f>ESTUDIANTES!C1882</f>
        <v>0</v>
      </c>
      <c r="D1882" s="99">
        <f>ESTUDIANTES!D1882</f>
        <v>0</v>
      </c>
      <c r="E1882" s="99"/>
      <c r="F1882" s="99"/>
      <c r="G1882" s="99"/>
      <c r="H1882" s="34">
        <f>ESTUDIANTES!E1882</f>
        <v>0</v>
      </c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  <c r="GG1882" s="6"/>
      <c r="GH1882" s="6"/>
      <c r="GI1882" s="6"/>
      <c r="GJ1882" s="6"/>
      <c r="GK1882" s="6"/>
      <c r="GL1882" s="6"/>
      <c r="GM1882" s="6"/>
      <c r="GN1882" s="6"/>
      <c r="GO1882" s="6"/>
      <c r="GP1882" s="6"/>
      <c r="GQ1882" s="6"/>
      <c r="GR1882" s="6"/>
      <c r="GS1882" s="6"/>
      <c r="GT1882" s="6"/>
      <c r="GU1882" s="6"/>
      <c r="GV1882" s="6"/>
      <c r="GW1882" s="6"/>
      <c r="GX1882" s="6"/>
      <c r="GY1882" s="6"/>
      <c r="GZ1882" s="6"/>
      <c r="HA1882" s="6"/>
      <c r="HB1882" s="6"/>
      <c r="HC1882" s="6"/>
      <c r="HD1882" s="6"/>
      <c r="HE1882" s="6"/>
      <c r="HF1882" s="6"/>
      <c r="HG1882" s="6"/>
      <c r="HH1882" s="6"/>
      <c r="HI1882" s="6"/>
      <c r="HJ1882" s="6"/>
      <c r="HK1882" s="6"/>
      <c r="HL1882" s="6"/>
      <c r="HM1882" s="6"/>
      <c r="HN1882" s="6"/>
      <c r="HO1882" s="6"/>
      <c r="HP1882" s="6"/>
      <c r="HQ1882" s="6"/>
      <c r="HR1882" s="6"/>
      <c r="HS1882" s="6"/>
      <c r="HT1882" s="6"/>
      <c r="HU1882" s="6"/>
      <c r="HV1882" s="6"/>
      <c r="HW1882" s="6"/>
      <c r="HX1882" s="6"/>
      <c r="HY1882" s="6"/>
      <c r="HZ1882" s="6"/>
      <c r="IA1882" s="6"/>
      <c r="IB1882" s="6"/>
      <c r="IC1882" s="6"/>
      <c r="ID1882" s="6"/>
      <c r="IE1882" s="6"/>
      <c r="IF1882" s="6"/>
      <c r="IG1882" s="6"/>
      <c r="IH1882" s="6"/>
      <c r="II1882" s="6"/>
      <c r="IJ1882" s="6"/>
      <c r="IK1882" s="6"/>
      <c r="IL1882" s="6"/>
      <c r="IM1882" s="6"/>
      <c r="IN1882" s="6"/>
      <c r="IO1882" s="6"/>
      <c r="IP1882" s="6"/>
      <c r="IQ1882" s="6"/>
      <c r="IR1882" s="6"/>
      <c r="IS1882" s="6"/>
      <c r="IT1882" s="6"/>
      <c r="IU1882" s="6"/>
      <c r="IV1882" s="6"/>
      <c r="IW1882" s="6"/>
      <c r="IX1882" s="6"/>
      <c r="IY1882" s="6"/>
      <c r="IZ1882" s="6"/>
    </row>
    <row r="1883" spans="1:260" s="5" customFormat="1" x14ac:dyDescent="0.35">
      <c r="A1883" s="32">
        <v>1879</v>
      </c>
      <c r="B1883" s="33">
        <f>ESTUDIANTES!B1883</f>
        <v>0</v>
      </c>
      <c r="C1883" s="33">
        <f>ESTUDIANTES!C1883</f>
        <v>0</v>
      </c>
      <c r="D1883" s="99">
        <f>ESTUDIANTES!D1883</f>
        <v>0</v>
      </c>
      <c r="E1883" s="99"/>
      <c r="F1883" s="99"/>
      <c r="G1883" s="99"/>
      <c r="H1883" s="34">
        <f>ESTUDIANTES!E1883</f>
        <v>0</v>
      </c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  <c r="GG1883" s="6"/>
      <c r="GH1883" s="6"/>
      <c r="GI1883" s="6"/>
      <c r="GJ1883" s="6"/>
      <c r="GK1883" s="6"/>
      <c r="GL1883" s="6"/>
      <c r="GM1883" s="6"/>
      <c r="GN1883" s="6"/>
      <c r="GO1883" s="6"/>
      <c r="GP1883" s="6"/>
      <c r="GQ1883" s="6"/>
      <c r="GR1883" s="6"/>
      <c r="GS1883" s="6"/>
      <c r="GT1883" s="6"/>
      <c r="GU1883" s="6"/>
      <c r="GV1883" s="6"/>
      <c r="GW1883" s="6"/>
      <c r="GX1883" s="6"/>
      <c r="GY1883" s="6"/>
      <c r="GZ1883" s="6"/>
      <c r="HA1883" s="6"/>
      <c r="HB1883" s="6"/>
      <c r="HC1883" s="6"/>
      <c r="HD1883" s="6"/>
      <c r="HE1883" s="6"/>
      <c r="HF1883" s="6"/>
      <c r="HG1883" s="6"/>
      <c r="HH1883" s="6"/>
      <c r="HI1883" s="6"/>
      <c r="HJ1883" s="6"/>
      <c r="HK1883" s="6"/>
      <c r="HL1883" s="6"/>
      <c r="HM1883" s="6"/>
      <c r="HN1883" s="6"/>
      <c r="HO1883" s="6"/>
      <c r="HP1883" s="6"/>
      <c r="HQ1883" s="6"/>
      <c r="HR1883" s="6"/>
      <c r="HS1883" s="6"/>
      <c r="HT1883" s="6"/>
      <c r="HU1883" s="6"/>
      <c r="HV1883" s="6"/>
      <c r="HW1883" s="6"/>
      <c r="HX1883" s="6"/>
      <c r="HY1883" s="6"/>
      <c r="HZ1883" s="6"/>
      <c r="IA1883" s="6"/>
      <c r="IB1883" s="6"/>
      <c r="IC1883" s="6"/>
      <c r="ID1883" s="6"/>
      <c r="IE1883" s="6"/>
      <c r="IF1883" s="6"/>
      <c r="IG1883" s="6"/>
      <c r="IH1883" s="6"/>
      <c r="II1883" s="6"/>
      <c r="IJ1883" s="6"/>
      <c r="IK1883" s="6"/>
      <c r="IL1883" s="6"/>
      <c r="IM1883" s="6"/>
      <c r="IN1883" s="6"/>
      <c r="IO1883" s="6"/>
      <c r="IP1883" s="6"/>
      <c r="IQ1883" s="6"/>
      <c r="IR1883" s="6"/>
      <c r="IS1883" s="6"/>
      <c r="IT1883" s="6"/>
      <c r="IU1883" s="6"/>
      <c r="IV1883" s="6"/>
      <c r="IW1883" s="6"/>
      <c r="IX1883" s="6"/>
      <c r="IY1883" s="6"/>
      <c r="IZ1883" s="6"/>
    </row>
    <row r="1884" spans="1:260" s="5" customFormat="1" x14ac:dyDescent="0.35">
      <c r="A1884" s="32">
        <v>1880</v>
      </c>
      <c r="B1884" s="33">
        <f>ESTUDIANTES!B1884</f>
        <v>0</v>
      </c>
      <c r="C1884" s="33">
        <f>ESTUDIANTES!C1884</f>
        <v>0</v>
      </c>
      <c r="D1884" s="99">
        <f>ESTUDIANTES!D1884</f>
        <v>0</v>
      </c>
      <c r="E1884" s="99"/>
      <c r="F1884" s="99"/>
      <c r="G1884" s="99"/>
      <c r="H1884" s="34">
        <f>ESTUDIANTES!E1884</f>
        <v>0</v>
      </c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  <c r="GG1884" s="6"/>
      <c r="GH1884" s="6"/>
      <c r="GI1884" s="6"/>
      <c r="GJ1884" s="6"/>
      <c r="GK1884" s="6"/>
      <c r="GL1884" s="6"/>
      <c r="GM1884" s="6"/>
      <c r="GN1884" s="6"/>
      <c r="GO1884" s="6"/>
      <c r="GP1884" s="6"/>
      <c r="GQ1884" s="6"/>
      <c r="GR1884" s="6"/>
      <c r="GS1884" s="6"/>
      <c r="GT1884" s="6"/>
      <c r="GU1884" s="6"/>
      <c r="GV1884" s="6"/>
      <c r="GW1884" s="6"/>
      <c r="GX1884" s="6"/>
      <c r="GY1884" s="6"/>
      <c r="GZ1884" s="6"/>
      <c r="HA1884" s="6"/>
      <c r="HB1884" s="6"/>
      <c r="HC1884" s="6"/>
      <c r="HD1884" s="6"/>
      <c r="HE1884" s="6"/>
      <c r="HF1884" s="6"/>
      <c r="HG1884" s="6"/>
      <c r="HH1884" s="6"/>
      <c r="HI1884" s="6"/>
      <c r="HJ1884" s="6"/>
      <c r="HK1884" s="6"/>
      <c r="HL1884" s="6"/>
      <c r="HM1884" s="6"/>
      <c r="HN1884" s="6"/>
      <c r="HO1884" s="6"/>
      <c r="HP1884" s="6"/>
      <c r="HQ1884" s="6"/>
      <c r="HR1884" s="6"/>
      <c r="HS1884" s="6"/>
      <c r="HT1884" s="6"/>
      <c r="HU1884" s="6"/>
      <c r="HV1884" s="6"/>
      <c r="HW1884" s="6"/>
      <c r="HX1884" s="6"/>
      <c r="HY1884" s="6"/>
      <c r="HZ1884" s="6"/>
      <c r="IA1884" s="6"/>
      <c r="IB1884" s="6"/>
      <c r="IC1884" s="6"/>
      <c r="ID1884" s="6"/>
      <c r="IE1884" s="6"/>
      <c r="IF1884" s="6"/>
      <c r="IG1884" s="6"/>
      <c r="IH1884" s="6"/>
      <c r="II1884" s="6"/>
      <c r="IJ1884" s="6"/>
      <c r="IK1884" s="6"/>
      <c r="IL1884" s="6"/>
      <c r="IM1884" s="6"/>
      <c r="IN1884" s="6"/>
      <c r="IO1884" s="6"/>
      <c r="IP1884" s="6"/>
      <c r="IQ1884" s="6"/>
      <c r="IR1884" s="6"/>
      <c r="IS1884" s="6"/>
      <c r="IT1884" s="6"/>
      <c r="IU1884" s="6"/>
      <c r="IV1884" s="6"/>
      <c r="IW1884" s="6"/>
      <c r="IX1884" s="6"/>
      <c r="IY1884" s="6"/>
      <c r="IZ1884" s="6"/>
    </row>
    <row r="1885" spans="1:260" s="5" customFormat="1" x14ac:dyDescent="0.35">
      <c r="A1885" s="32">
        <v>1881</v>
      </c>
      <c r="B1885" s="33">
        <f>ESTUDIANTES!B1885</f>
        <v>0</v>
      </c>
      <c r="C1885" s="33">
        <f>ESTUDIANTES!C1885</f>
        <v>0</v>
      </c>
      <c r="D1885" s="99">
        <f>ESTUDIANTES!D1885</f>
        <v>0</v>
      </c>
      <c r="E1885" s="99"/>
      <c r="F1885" s="99"/>
      <c r="G1885" s="99"/>
      <c r="H1885" s="34">
        <f>ESTUDIANTES!E1885</f>
        <v>0</v>
      </c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  <c r="GG1885" s="6"/>
      <c r="GH1885" s="6"/>
      <c r="GI1885" s="6"/>
      <c r="GJ1885" s="6"/>
      <c r="GK1885" s="6"/>
      <c r="GL1885" s="6"/>
      <c r="GM1885" s="6"/>
      <c r="GN1885" s="6"/>
      <c r="GO1885" s="6"/>
      <c r="GP1885" s="6"/>
      <c r="GQ1885" s="6"/>
      <c r="GR1885" s="6"/>
      <c r="GS1885" s="6"/>
      <c r="GT1885" s="6"/>
      <c r="GU1885" s="6"/>
      <c r="GV1885" s="6"/>
      <c r="GW1885" s="6"/>
      <c r="GX1885" s="6"/>
      <c r="GY1885" s="6"/>
      <c r="GZ1885" s="6"/>
      <c r="HA1885" s="6"/>
      <c r="HB1885" s="6"/>
      <c r="HC1885" s="6"/>
      <c r="HD1885" s="6"/>
      <c r="HE1885" s="6"/>
      <c r="HF1885" s="6"/>
      <c r="HG1885" s="6"/>
      <c r="HH1885" s="6"/>
      <c r="HI1885" s="6"/>
      <c r="HJ1885" s="6"/>
      <c r="HK1885" s="6"/>
      <c r="HL1885" s="6"/>
      <c r="HM1885" s="6"/>
      <c r="HN1885" s="6"/>
      <c r="HO1885" s="6"/>
      <c r="HP1885" s="6"/>
      <c r="HQ1885" s="6"/>
      <c r="HR1885" s="6"/>
      <c r="HS1885" s="6"/>
      <c r="HT1885" s="6"/>
      <c r="HU1885" s="6"/>
      <c r="HV1885" s="6"/>
      <c r="HW1885" s="6"/>
      <c r="HX1885" s="6"/>
      <c r="HY1885" s="6"/>
      <c r="HZ1885" s="6"/>
      <c r="IA1885" s="6"/>
      <c r="IB1885" s="6"/>
      <c r="IC1885" s="6"/>
      <c r="ID1885" s="6"/>
      <c r="IE1885" s="6"/>
      <c r="IF1885" s="6"/>
      <c r="IG1885" s="6"/>
      <c r="IH1885" s="6"/>
      <c r="II1885" s="6"/>
      <c r="IJ1885" s="6"/>
      <c r="IK1885" s="6"/>
      <c r="IL1885" s="6"/>
      <c r="IM1885" s="6"/>
      <c r="IN1885" s="6"/>
      <c r="IO1885" s="6"/>
      <c r="IP1885" s="6"/>
      <c r="IQ1885" s="6"/>
      <c r="IR1885" s="6"/>
      <c r="IS1885" s="6"/>
      <c r="IT1885" s="6"/>
      <c r="IU1885" s="6"/>
      <c r="IV1885" s="6"/>
      <c r="IW1885" s="6"/>
      <c r="IX1885" s="6"/>
      <c r="IY1885" s="6"/>
      <c r="IZ1885" s="6"/>
    </row>
    <row r="1886" spans="1:260" s="5" customFormat="1" x14ac:dyDescent="0.35">
      <c r="A1886" s="32">
        <v>1882</v>
      </c>
      <c r="B1886" s="33">
        <f>ESTUDIANTES!B1886</f>
        <v>0</v>
      </c>
      <c r="C1886" s="33">
        <f>ESTUDIANTES!C1886</f>
        <v>0</v>
      </c>
      <c r="D1886" s="99">
        <f>ESTUDIANTES!D1886</f>
        <v>0</v>
      </c>
      <c r="E1886" s="99"/>
      <c r="F1886" s="99"/>
      <c r="G1886" s="99"/>
      <c r="H1886" s="34">
        <f>ESTUDIANTES!E1886</f>
        <v>0</v>
      </c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  <c r="GG1886" s="6"/>
      <c r="GH1886" s="6"/>
      <c r="GI1886" s="6"/>
      <c r="GJ1886" s="6"/>
      <c r="GK1886" s="6"/>
      <c r="GL1886" s="6"/>
      <c r="GM1886" s="6"/>
      <c r="GN1886" s="6"/>
      <c r="GO1886" s="6"/>
      <c r="GP1886" s="6"/>
      <c r="GQ1886" s="6"/>
      <c r="GR1886" s="6"/>
      <c r="GS1886" s="6"/>
      <c r="GT1886" s="6"/>
      <c r="GU1886" s="6"/>
      <c r="GV1886" s="6"/>
      <c r="GW1886" s="6"/>
      <c r="GX1886" s="6"/>
      <c r="GY1886" s="6"/>
      <c r="GZ1886" s="6"/>
      <c r="HA1886" s="6"/>
      <c r="HB1886" s="6"/>
      <c r="HC1886" s="6"/>
      <c r="HD1886" s="6"/>
      <c r="HE1886" s="6"/>
      <c r="HF1886" s="6"/>
      <c r="HG1886" s="6"/>
      <c r="HH1886" s="6"/>
      <c r="HI1886" s="6"/>
      <c r="HJ1886" s="6"/>
      <c r="HK1886" s="6"/>
      <c r="HL1886" s="6"/>
      <c r="HM1886" s="6"/>
      <c r="HN1886" s="6"/>
      <c r="HO1886" s="6"/>
      <c r="HP1886" s="6"/>
      <c r="HQ1886" s="6"/>
      <c r="HR1886" s="6"/>
      <c r="HS1886" s="6"/>
      <c r="HT1886" s="6"/>
      <c r="HU1886" s="6"/>
      <c r="HV1886" s="6"/>
      <c r="HW1886" s="6"/>
      <c r="HX1886" s="6"/>
      <c r="HY1886" s="6"/>
      <c r="HZ1886" s="6"/>
      <c r="IA1886" s="6"/>
      <c r="IB1886" s="6"/>
      <c r="IC1886" s="6"/>
      <c r="ID1886" s="6"/>
      <c r="IE1886" s="6"/>
      <c r="IF1886" s="6"/>
      <c r="IG1886" s="6"/>
      <c r="IH1886" s="6"/>
      <c r="II1886" s="6"/>
      <c r="IJ1886" s="6"/>
      <c r="IK1886" s="6"/>
      <c r="IL1886" s="6"/>
      <c r="IM1886" s="6"/>
      <c r="IN1886" s="6"/>
      <c r="IO1886" s="6"/>
      <c r="IP1886" s="6"/>
      <c r="IQ1886" s="6"/>
      <c r="IR1886" s="6"/>
      <c r="IS1886" s="6"/>
      <c r="IT1886" s="6"/>
      <c r="IU1886" s="6"/>
      <c r="IV1886" s="6"/>
      <c r="IW1886" s="6"/>
      <c r="IX1886" s="6"/>
      <c r="IY1886" s="6"/>
      <c r="IZ1886" s="6"/>
    </row>
    <row r="1887" spans="1:260" s="5" customFormat="1" x14ac:dyDescent="0.35">
      <c r="A1887" s="32">
        <v>1883</v>
      </c>
      <c r="B1887" s="33">
        <f>ESTUDIANTES!B1887</f>
        <v>0</v>
      </c>
      <c r="C1887" s="33">
        <f>ESTUDIANTES!C1887</f>
        <v>0</v>
      </c>
      <c r="D1887" s="99">
        <f>ESTUDIANTES!D1887</f>
        <v>0</v>
      </c>
      <c r="E1887" s="99"/>
      <c r="F1887" s="99"/>
      <c r="G1887" s="99"/>
      <c r="H1887" s="34">
        <f>ESTUDIANTES!E1887</f>
        <v>0</v>
      </c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  <c r="GG1887" s="6"/>
      <c r="GH1887" s="6"/>
      <c r="GI1887" s="6"/>
      <c r="GJ1887" s="6"/>
      <c r="GK1887" s="6"/>
      <c r="GL1887" s="6"/>
      <c r="GM1887" s="6"/>
      <c r="GN1887" s="6"/>
      <c r="GO1887" s="6"/>
      <c r="GP1887" s="6"/>
      <c r="GQ1887" s="6"/>
      <c r="GR1887" s="6"/>
      <c r="GS1887" s="6"/>
      <c r="GT1887" s="6"/>
      <c r="GU1887" s="6"/>
      <c r="GV1887" s="6"/>
      <c r="GW1887" s="6"/>
      <c r="GX1887" s="6"/>
      <c r="GY1887" s="6"/>
      <c r="GZ1887" s="6"/>
      <c r="HA1887" s="6"/>
      <c r="HB1887" s="6"/>
      <c r="HC1887" s="6"/>
      <c r="HD1887" s="6"/>
      <c r="HE1887" s="6"/>
      <c r="HF1887" s="6"/>
      <c r="HG1887" s="6"/>
      <c r="HH1887" s="6"/>
      <c r="HI1887" s="6"/>
      <c r="HJ1887" s="6"/>
      <c r="HK1887" s="6"/>
      <c r="HL1887" s="6"/>
      <c r="HM1887" s="6"/>
      <c r="HN1887" s="6"/>
      <c r="HO1887" s="6"/>
      <c r="HP1887" s="6"/>
      <c r="HQ1887" s="6"/>
      <c r="HR1887" s="6"/>
      <c r="HS1887" s="6"/>
      <c r="HT1887" s="6"/>
      <c r="HU1887" s="6"/>
      <c r="HV1887" s="6"/>
      <c r="HW1887" s="6"/>
      <c r="HX1887" s="6"/>
      <c r="HY1887" s="6"/>
      <c r="HZ1887" s="6"/>
      <c r="IA1887" s="6"/>
      <c r="IB1887" s="6"/>
      <c r="IC1887" s="6"/>
      <c r="ID1887" s="6"/>
      <c r="IE1887" s="6"/>
      <c r="IF1887" s="6"/>
      <c r="IG1887" s="6"/>
      <c r="IH1887" s="6"/>
      <c r="II1887" s="6"/>
      <c r="IJ1887" s="6"/>
      <c r="IK1887" s="6"/>
      <c r="IL1887" s="6"/>
      <c r="IM1887" s="6"/>
      <c r="IN1887" s="6"/>
      <c r="IO1887" s="6"/>
      <c r="IP1887" s="6"/>
      <c r="IQ1887" s="6"/>
      <c r="IR1887" s="6"/>
      <c r="IS1887" s="6"/>
      <c r="IT1887" s="6"/>
      <c r="IU1887" s="6"/>
      <c r="IV1887" s="6"/>
      <c r="IW1887" s="6"/>
      <c r="IX1887" s="6"/>
      <c r="IY1887" s="6"/>
      <c r="IZ1887" s="6"/>
    </row>
    <row r="1888" spans="1:260" s="5" customFormat="1" x14ac:dyDescent="0.35">
      <c r="A1888" s="32">
        <v>1884</v>
      </c>
      <c r="B1888" s="33">
        <f>ESTUDIANTES!B1888</f>
        <v>0</v>
      </c>
      <c r="C1888" s="33">
        <f>ESTUDIANTES!C1888</f>
        <v>0</v>
      </c>
      <c r="D1888" s="99">
        <f>ESTUDIANTES!D1888</f>
        <v>0</v>
      </c>
      <c r="E1888" s="99"/>
      <c r="F1888" s="99"/>
      <c r="G1888" s="99"/>
      <c r="H1888" s="34">
        <f>ESTUDIANTES!E1888</f>
        <v>0</v>
      </c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  <c r="GG1888" s="6"/>
      <c r="GH1888" s="6"/>
      <c r="GI1888" s="6"/>
      <c r="GJ1888" s="6"/>
      <c r="GK1888" s="6"/>
      <c r="GL1888" s="6"/>
      <c r="GM1888" s="6"/>
      <c r="GN1888" s="6"/>
      <c r="GO1888" s="6"/>
      <c r="GP1888" s="6"/>
      <c r="GQ1888" s="6"/>
      <c r="GR1888" s="6"/>
      <c r="GS1888" s="6"/>
      <c r="GT1888" s="6"/>
      <c r="GU1888" s="6"/>
      <c r="GV1888" s="6"/>
      <c r="GW1888" s="6"/>
      <c r="GX1888" s="6"/>
      <c r="GY1888" s="6"/>
      <c r="GZ1888" s="6"/>
      <c r="HA1888" s="6"/>
      <c r="HB1888" s="6"/>
      <c r="HC1888" s="6"/>
      <c r="HD1888" s="6"/>
      <c r="HE1888" s="6"/>
      <c r="HF1888" s="6"/>
      <c r="HG1888" s="6"/>
      <c r="HH1888" s="6"/>
      <c r="HI1888" s="6"/>
      <c r="HJ1888" s="6"/>
      <c r="HK1888" s="6"/>
      <c r="HL1888" s="6"/>
      <c r="HM1888" s="6"/>
      <c r="HN1888" s="6"/>
      <c r="HO1888" s="6"/>
      <c r="HP1888" s="6"/>
      <c r="HQ1888" s="6"/>
      <c r="HR1888" s="6"/>
      <c r="HS1888" s="6"/>
      <c r="HT1888" s="6"/>
      <c r="HU1888" s="6"/>
      <c r="HV1888" s="6"/>
      <c r="HW1888" s="6"/>
      <c r="HX1888" s="6"/>
      <c r="HY1888" s="6"/>
      <c r="HZ1888" s="6"/>
      <c r="IA1888" s="6"/>
      <c r="IB1888" s="6"/>
      <c r="IC1888" s="6"/>
      <c r="ID1888" s="6"/>
      <c r="IE1888" s="6"/>
      <c r="IF1888" s="6"/>
      <c r="IG1888" s="6"/>
      <c r="IH1888" s="6"/>
      <c r="II1888" s="6"/>
      <c r="IJ1888" s="6"/>
      <c r="IK1888" s="6"/>
      <c r="IL1888" s="6"/>
      <c r="IM1888" s="6"/>
      <c r="IN1888" s="6"/>
      <c r="IO1888" s="6"/>
      <c r="IP1888" s="6"/>
      <c r="IQ1888" s="6"/>
      <c r="IR1888" s="6"/>
      <c r="IS1888" s="6"/>
      <c r="IT1888" s="6"/>
      <c r="IU1888" s="6"/>
      <c r="IV1888" s="6"/>
      <c r="IW1888" s="6"/>
      <c r="IX1888" s="6"/>
      <c r="IY1888" s="6"/>
      <c r="IZ1888" s="6"/>
    </row>
    <row r="1889" spans="1:260" s="5" customFormat="1" x14ac:dyDescent="0.35">
      <c r="A1889" s="32">
        <v>1885</v>
      </c>
      <c r="B1889" s="33">
        <f>ESTUDIANTES!B1889</f>
        <v>0</v>
      </c>
      <c r="C1889" s="33">
        <f>ESTUDIANTES!C1889</f>
        <v>0</v>
      </c>
      <c r="D1889" s="99">
        <f>ESTUDIANTES!D1889</f>
        <v>0</v>
      </c>
      <c r="E1889" s="99"/>
      <c r="F1889" s="99"/>
      <c r="G1889" s="99"/>
      <c r="H1889" s="34">
        <f>ESTUDIANTES!E1889</f>
        <v>0</v>
      </c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  <c r="GG1889" s="6"/>
      <c r="GH1889" s="6"/>
      <c r="GI1889" s="6"/>
      <c r="GJ1889" s="6"/>
      <c r="GK1889" s="6"/>
      <c r="GL1889" s="6"/>
      <c r="GM1889" s="6"/>
      <c r="GN1889" s="6"/>
      <c r="GO1889" s="6"/>
      <c r="GP1889" s="6"/>
      <c r="GQ1889" s="6"/>
      <c r="GR1889" s="6"/>
      <c r="GS1889" s="6"/>
      <c r="GT1889" s="6"/>
      <c r="GU1889" s="6"/>
      <c r="GV1889" s="6"/>
      <c r="GW1889" s="6"/>
      <c r="GX1889" s="6"/>
      <c r="GY1889" s="6"/>
      <c r="GZ1889" s="6"/>
      <c r="HA1889" s="6"/>
      <c r="HB1889" s="6"/>
      <c r="HC1889" s="6"/>
      <c r="HD1889" s="6"/>
      <c r="HE1889" s="6"/>
      <c r="HF1889" s="6"/>
      <c r="HG1889" s="6"/>
      <c r="HH1889" s="6"/>
      <c r="HI1889" s="6"/>
      <c r="HJ1889" s="6"/>
      <c r="HK1889" s="6"/>
      <c r="HL1889" s="6"/>
      <c r="HM1889" s="6"/>
      <c r="HN1889" s="6"/>
      <c r="HO1889" s="6"/>
      <c r="HP1889" s="6"/>
      <c r="HQ1889" s="6"/>
      <c r="HR1889" s="6"/>
      <c r="HS1889" s="6"/>
      <c r="HT1889" s="6"/>
      <c r="HU1889" s="6"/>
      <c r="HV1889" s="6"/>
      <c r="HW1889" s="6"/>
      <c r="HX1889" s="6"/>
      <c r="HY1889" s="6"/>
      <c r="HZ1889" s="6"/>
      <c r="IA1889" s="6"/>
      <c r="IB1889" s="6"/>
      <c r="IC1889" s="6"/>
      <c r="ID1889" s="6"/>
      <c r="IE1889" s="6"/>
      <c r="IF1889" s="6"/>
      <c r="IG1889" s="6"/>
      <c r="IH1889" s="6"/>
      <c r="II1889" s="6"/>
      <c r="IJ1889" s="6"/>
      <c r="IK1889" s="6"/>
      <c r="IL1889" s="6"/>
      <c r="IM1889" s="6"/>
      <c r="IN1889" s="6"/>
      <c r="IO1889" s="6"/>
      <c r="IP1889" s="6"/>
      <c r="IQ1889" s="6"/>
      <c r="IR1889" s="6"/>
      <c r="IS1889" s="6"/>
      <c r="IT1889" s="6"/>
      <c r="IU1889" s="6"/>
      <c r="IV1889" s="6"/>
      <c r="IW1889" s="6"/>
      <c r="IX1889" s="6"/>
      <c r="IY1889" s="6"/>
      <c r="IZ1889" s="6"/>
    </row>
    <row r="1890" spans="1:260" s="5" customFormat="1" x14ac:dyDescent="0.35">
      <c r="A1890" s="32">
        <v>1886</v>
      </c>
      <c r="B1890" s="33">
        <f>ESTUDIANTES!B1890</f>
        <v>0</v>
      </c>
      <c r="C1890" s="33">
        <f>ESTUDIANTES!C1890</f>
        <v>0</v>
      </c>
      <c r="D1890" s="99">
        <f>ESTUDIANTES!D1890</f>
        <v>0</v>
      </c>
      <c r="E1890" s="99"/>
      <c r="F1890" s="99"/>
      <c r="G1890" s="99"/>
      <c r="H1890" s="34">
        <f>ESTUDIANTES!E1890</f>
        <v>0</v>
      </c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  <c r="GG1890" s="6"/>
      <c r="GH1890" s="6"/>
      <c r="GI1890" s="6"/>
      <c r="GJ1890" s="6"/>
      <c r="GK1890" s="6"/>
      <c r="GL1890" s="6"/>
      <c r="GM1890" s="6"/>
      <c r="GN1890" s="6"/>
      <c r="GO1890" s="6"/>
      <c r="GP1890" s="6"/>
      <c r="GQ1890" s="6"/>
      <c r="GR1890" s="6"/>
      <c r="GS1890" s="6"/>
      <c r="GT1890" s="6"/>
      <c r="GU1890" s="6"/>
      <c r="GV1890" s="6"/>
      <c r="GW1890" s="6"/>
      <c r="GX1890" s="6"/>
      <c r="GY1890" s="6"/>
      <c r="GZ1890" s="6"/>
      <c r="HA1890" s="6"/>
      <c r="HB1890" s="6"/>
      <c r="HC1890" s="6"/>
      <c r="HD1890" s="6"/>
      <c r="HE1890" s="6"/>
      <c r="HF1890" s="6"/>
      <c r="HG1890" s="6"/>
      <c r="HH1890" s="6"/>
      <c r="HI1890" s="6"/>
      <c r="HJ1890" s="6"/>
      <c r="HK1890" s="6"/>
      <c r="HL1890" s="6"/>
      <c r="HM1890" s="6"/>
      <c r="HN1890" s="6"/>
      <c r="HO1890" s="6"/>
      <c r="HP1890" s="6"/>
      <c r="HQ1890" s="6"/>
      <c r="HR1890" s="6"/>
      <c r="HS1890" s="6"/>
      <c r="HT1890" s="6"/>
      <c r="HU1890" s="6"/>
      <c r="HV1890" s="6"/>
      <c r="HW1890" s="6"/>
      <c r="HX1890" s="6"/>
      <c r="HY1890" s="6"/>
      <c r="HZ1890" s="6"/>
      <c r="IA1890" s="6"/>
      <c r="IB1890" s="6"/>
      <c r="IC1890" s="6"/>
      <c r="ID1890" s="6"/>
      <c r="IE1890" s="6"/>
      <c r="IF1890" s="6"/>
      <c r="IG1890" s="6"/>
      <c r="IH1890" s="6"/>
      <c r="II1890" s="6"/>
      <c r="IJ1890" s="6"/>
      <c r="IK1890" s="6"/>
      <c r="IL1890" s="6"/>
      <c r="IM1890" s="6"/>
      <c r="IN1890" s="6"/>
      <c r="IO1890" s="6"/>
      <c r="IP1890" s="6"/>
      <c r="IQ1890" s="6"/>
      <c r="IR1890" s="6"/>
      <c r="IS1890" s="6"/>
      <c r="IT1890" s="6"/>
      <c r="IU1890" s="6"/>
      <c r="IV1890" s="6"/>
      <c r="IW1890" s="6"/>
      <c r="IX1890" s="6"/>
      <c r="IY1890" s="6"/>
      <c r="IZ1890" s="6"/>
    </row>
    <row r="1891" spans="1:260" s="5" customFormat="1" x14ac:dyDescent="0.35">
      <c r="A1891" s="32">
        <v>1887</v>
      </c>
      <c r="B1891" s="33">
        <f>ESTUDIANTES!B1891</f>
        <v>0</v>
      </c>
      <c r="C1891" s="33">
        <f>ESTUDIANTES!C1891</f>
        <v>0</v>
      </c>
      <c r="D1891" s="99">
        <f>ESTUDIANTES!D1891</f>
        <v>0</v>
      </c>
      <c r="E1891" s="99"/>
      <c r="F1891" s="99"/>
      <c r="G1891" s="99"/>
      <c r="H1891" s="34">
        <f>ESTUDIANTES!E1891</f>
        <v>0</v>
      </c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  <c r="GG1891" s="6"/>
      <c r="GH1891" s="6"/>
      <c r="GI1891" s="6"/>
      <c r="GJ1891" s="6"/>
      <c r="GK1891" s="6"/>
      <c r="GL1891" s="6"/>
      <c r="GM1891" s="6"/>
      <c r="GN1891" s="6"/>
      <c r="GO1891" s="6"/>
      <c r="GP1891" s="6"/>
      <c r="GQ1891" s="6"/>
      <c r="GR1891" s="6"/>
      <c r="GS1891" s="6"/>
      <c r="GT1891" s="6"/>
      <c r="GU1891" s="6"/>
      <c r="GV1891" s="6"/>
      <c r="GW1891" s="6"/>
      <c r="GX1891" s="6"/>
      <c r="GY1891" s="6"/>
      <c r="GZ1891" s="6"/>
      <c r="HA1891" s="6"/>
      <c r="HB1891" s="6"/>
      <c r="HC1891" s="6"/>
      <c r="HD1891" s="6"/>
      <c r="HE1891" s="6"/>
      <c r="HF1891" s="6"/>
      <c r="HG1891" s="6"/>
      <c r="HH1891" s="6"/>
      <c r="HI1891" s="6"/>
      <c r="HJ1891" s="6"/>
      <c r="HK1891" s="6"/>
      <c r="HL1891" s="6"/>
      <c r="HM1891" s="6"/>
      <c r="HN1891" s="6"/>
      <c r="HO1891" s="6"/>
      <c r="HP1891" s="6"/>
      <c r="HQ1891" s="6"/>
      <c r="HR1891" s="6"/>
      <c r="HS1891" s="6"/>
      <c r="HT1891" s="6"/>
      <c r="HU1891" s="6"/>
      <c r="HV1891" s="6"/>
      <c r="HW1891" s="6"/>
      <c r="HX1891" s="6"/>
      <c r="HY1891" s="6"/>
      <c r="HZ1891" s="6"/>
      <c r="IA1891" s="6"/>
      <c r="IB1891" s="6"/>
      <c r="IC1891" s="6"/>
      <c r="ID1891" s="6"/>
      <c r="IE1891" s="6"/>
      <c r="IF1891" s="6"/>
      <c r="IG1891" s="6"/>
      <c r="IH1891" s="6"/>
      <c r="II1891" s="6"/>
      <c r="IJ1891" s="6"/>
      <c r="IK1891" s="6"/>
      <c r="IL1891" s="6"/>
      <c r="IM1891" s="6"/>
      <c r="IN1891" s="6"/>
      <c r="IO1891" s="6"/>
      <c r="IP1891" s="6"/>
      <c r="IQ1891" s="6"/>
      <c r="IR1891" s="6"/>
      <c r="IS1891" s="6"/>
      <c r="IT1891" s="6"/>
      <c r="IU1891" s="6"/>
      <c r="IV1891" s="6"/>
      <c r="IW1891" s="6"/>
      <c r="IX1891" s="6"/>
      <c r="IY1891" s="6"/>
      <c r="IZ1891" s="6"/>
    </row>
    <row r="1892" spans="1:260" s="5" customFormat="1" x14ac:dyDescent="0.35">
      <c r="A1892" s="32">
        <v>1888</v>
      </c>
      <c r="B1892" s="33">
        <f>ESTUDIANTES!B1892</f>
        <v>0</v>
      </c>
      <c r="C1892" s="33">
        <f>ESTUDIANTES!C1892</f>
        <v>0</v>
      </c>
      <c r="D1892" s="99">
        <f>ESTUDIANTES!D1892</f>
        <v>0</v>
      </c>
      <c r="E1892" s="99"/>
      <c r="F1892" s="99"/>
      <c r="G1892" s="99"/>
      <c r="H1892" s="34">
        <f>ESTUDIANTES!E1892</f>
        <v>0</v>
      </c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  <c r="GG1892" s="6"/>
      <c r="GH1892" s="6"/>
      <c r="GI1892" s="6"/>
      <c r="GJ1892" s="6"/>
      <c r="GK1892" s="6"/>
      <c r="GL1892" s="6"/>
      <c r="GM1892" s="6"/>
      <c r="GN1892" s="6"/>
      <c r="GO1892" s="6"/>
      <c r="GP1892" s="6"/>
      <c r="GQ1892" s="6"/>
      <c r="GR1892" s="6"/>
      <c r="GS1892" s="6"/>
      <c r="GT1892" s="6"/>
      <c r="GU1892" s="6"/>
      <c r="GV1892" s="6"/>
      <c r="GW1892" s="6"/>
      <c r="GX1892" s="6"/>
      <c r="GY1892" s="6"/>
      <c r="GZ1892" s="6"/>
      <c r="HA1892" s="6"/>
      <c r="HB1892" s="6"/>
      <c r="HC1892" s="6"/>
      <c r="HD1892" s="6"/>
      <c r="HE1892" s="6"/>
      <c r="HF1892" s="6"/>
      <c r="HG1892" s="6"/>
      <c r="HH1892" s="6"/>
      <c r="HI1892" s="6"/>
      <c r="HJ1892" s="6"/>
      <c r="HK1892" s="6"/>
      <c r="HL1892" s="6"/>
      <c r="HM1892" s="6"/>
      <c r="HN1892" s="6"/>
      <c r="HO1892" s="6"/>
      <c r="HP1892" s="6"/>
      <c r="HQ1892" s="6"/>
      <c r="HR1892" s="6"/>
      <c r="HS1892" s="6"/>
      <c r="HT1892" s="6"/>
      <c r="HU1892" s="6"/>
      <c r="HV1892" s="6"/>
      <c r="HW1892" s="6"/>
      <c r="HX1892" s="6"/>
      <c r="HY1892" s="6"/>
      <c r="HZ1892" s="6"/>
      <c r="IA1892" s="6"/>
      <c r="IB1892" s="6"/>
      <c r="IC1892" s="6"/>
      <c r="ID1892" s="6"/>
      <c r="IE1892" s="6"/>
      <c r="IF1892" s="6"/>
      <c r="IG1892" s="6"/>
      <c r="IH1892" s="6"/>
      <c r="II1892" s="6"/>
      <c r="IJ1892" s="6"/>
      <c r="IK1892" s="6"/>
      <c r="IL1892" s="6"/>
      <c r="IM1892" s="6"/>
      <c r="IN1892" s="6"/>
      <c r="IO1892" s="6"/>
      <c r="IP1892" s="6"/>
      <c r="IQ1892" s="6"/>
      <c r="IR1892" s="6"/>
      <c r="IS1892" s="6"/>
      <c r="IT1892" s="6"/>
      <c r="IU1892" s="6"/>
      <c r="IV1892" s="6"/>
      <c r="IW1892" s="6"/>
      <c r="IX1892" s="6"/>
      <c r="IY1892" s="6"/>
      <c r="IZ1892" s="6"/>
    </row>
    <row r="1893" spans="1:260" s="5" customFormat="1" x14ac:dyDescent="0.35">
      <c r="A1893" s="32">
        <v>1889</v>
      </c>
      <c r="B1893" s="33">
        <f>ESTUDIANTES!B1893</f>
        <v>0</v>
      </c>
      <c r="C1893" s="33">
        <f>ESTUDIANTES!C1893</f>
        <v>0</v>
      </c>
      <c r="D1893" s="99">
        <f>ESTUDIANTES!D1893</f>
        <v>0</v>
      </c>
      <c r="E1893" s="99"/>
      <c r="F1893" s="99"/>
      <c r="G1893" s="99"/>
      <c r="H1893" s="34">
        <f>ESTUDIANTES!E1893</f>
        <v>0</v>
      </c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  <c r="GG1893" s="6"/>
      <c r="GH1893" s="6"/>
      <c r="GI1893" s="6"/>
      <c r="GJ1893" s="6"/>
      <c r="GK1893" s="6"/>
      <c r="GL1893" s="6"/>
      <c r="GM1893" s="6"/>
      <c r="GN1893" s="6"/>
      <c r="GO1893" s="6"/>
      <c r="GP1893" s="6"/>
      <c r="GQ1893" s="6"/>
      <c r="GR1893" s="6"/>
      <c r="GS1893" s="6"/>
      <c r="GT1893" s="6"/>
      <c r="GU1893" s="6"/>
      <c r="GV1893" s="6"/>
      <c r="GW1893" s="6"/>
      <c r="GX1893" s="6"/>
      <c r="GY1893" s="6"/>
      <c r="GZ1893" s="6"/>
      <c r="HA1893" s="6"/>
      <c r="HB1893" s="6"/>
      <c r="HC1893" s="6"/>
      <c r="HD1893" s="6"/>
      <c r="HE1893" s="6"/>
      <c r="HF1893" s="6"/>
      <c r="HG1893" s="6"/>
      <c r="HH1893" s="6"/>
      <c r="HI1893" s="6"/>
      <c r="HJ1893" s="6"/>
      <c r="HK1893" s="6"/>
      <c r="HL1893" s="6"/>
      <c r="HM1893" s="6"/>
      <c r="HN1893" s="6"/>
      <c r="HO1893" s="6"/>
      <c r="HP1893" s="6"/>
      <c r="HQ1893" s="6"/>
      <c r="HR1893" s="6"/>
      <c r="HS1893" s="6"/>
      <c r="HT1893" s="6"/>
      <c r="HU1893" s="6"/>
      <c r="HV1893" s="6"/>
      <c r="HW1893" s="6"/>
      <c r="HX1893" s="6"/>
      <c r="HY1893" s="6"/>
      <c r="HZ1893" s="6"/>
      <c r="IA1893" s="6"/>
      <c r="IB1893" s="6"/>
      <c r="IC1893" s="6"/>
      <c r="ID1893" s="6"/>
      <c r="IE1893" s="6"/>
      <c r="IF1893" s="6"/>
      <c r="IG1893" s="6"/>
      <c r="IH1893" s="6"/>
      <c r="II1893" s="6"/>
      <c r="IJ1893" s="6"/>
      <c r="IK1893" s="6"/>
      <c r="IL1893" s="6"/>
      <c r="IM1893" s="6"/>
      <c r="IN1893" s="6"/>
      <c r="IO1893" s="6"/>
      <c r="IP1893" s="6"/>
      <c r="IQ1893" s="6"/>
      <c r="IR1893" s="6"/>
      <c r="IS1893" s="6"/>
      <c r="IT1893" s="6"/>
      <c r="IU1893" s="6"/>
      <c r="IV1893" s="6"/>
      <c r="IW1893" s="6"/>
      <c r="IX1893" s="6"/>
      <c r="IY1893" s="6"/>
      <c r="IZ1893" s="6"/>
    </row>
    <row r="1894" spans="1:260" s="5" customFormat="1" x14ac:dyDescent="0.35">
      <c r="A1894" s="32">
        <v>1890</v>
      </c>
      <c r="B1894" s="33">
        <f>ESTUDIANTES!B1894</f>
        <v>0</v>
      </c>
      <c r="C1894" s="33">
        <f>ESTUDIANTES!C1894</f>
        <v>0</v>
      </c>
      <c r="D1894" s="99">
        <f>ESTUDIANTES!D1894</f>
        <v>0</v>
      </c>
      <c r="E1894" s="99"/>
      <c r="F1894" s="99"/>
      <c r="G1894" s="99"/>
      <c r="H1894" s="34">
        <f>ESTUDIANTES!E1894</f>
        <v>0</v>
      </c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  <c r="GG1894" s="6"/>
      <c r="GH1894" s="6"/>
      <c r="GI1894" s="6"/>
      <c r="GJ1894" s="6"/>
      <c r="GK1894" s="6"/>
      <c r="GL1894" s="6"/>
      <c r="GM1894" s="6"/>
      <c r="GN1894" s="6"/>
      <c r="GO1894" s="6"/>
      <c r="GP1894" s="6"/>
      <c r="GQ1894" s="6"/>
      <c r="GR1894" s="6"/>
      <c r="GS1894" s="6"/>
      <c r="GT1894" s="6"/>
      <c r="GU1894" s="6"/>
      <c r="GV1894" s="6"/>
      <c r="GW1894" s="6"/>
      <c r="GX1894" s="6"/>
      <c r="GY1894" s="6"/>
      <c r="GZ1894" s="6"/>
      <c r="HA1894" s="6"/>
      <c r="HB1894" s="6"/>
      <c r="HC1894" s="6"/>
      <c r="HD1894" s="6"/>
      <c r="HE1894" s="6"/>
      <c r="HF1894" s="6"/>
      <c r="HG1894" s="6"/>
      <c r="HH1894" s="6"/>
      <c r="HI1894" s="6"/>
      <c r="HJ1894" s="6"/>
      <c r="HK1894" s="6"/>
      <c r="HL1894" s="6"/>
      <c r="HM1894" s="6"/>
      <c r="HN1894" s="6"/>
      <c r="HO1894" s="6"/>
      <c r="HP1894" s="6"/>
      <c r="HQ1894" s="6"/>
      <c r="HR1894" s="6"/>
      <c r="HS1894" s="6"/>
      <c r="HT1894" s="6"/>
      <c r="HU1894" s="6"/>
      <c r="HV1894" s="6"/>
      <c r="HW1894" s="6"/>
      <c r="HX1894" s="6"/>
      <c r="HY1894" s="6"/>
      <c r="HZ1894" s="6"/>
      <c r="IA1894" s="6"/>
      <c r="IB1894" s="6"/>
      <c r="IC1894" s="6"/>
      <c r="ID1894" s="6"/>
      <c r="IE1894" s="6"/>
      <c r="IF1894" s="6"/>
      <c r="IG1894" s="6"/>
      <c r="IH1894" s="6"/>
      <c r="II1894" s="6"/>
      <c r="IJ1894" s="6"/>
      <c r="IK1894" s="6"/>
      <c r="IL1894" s="6"/>
      <c r="IM1894" s="6"/>
      <c r="IN1894" s="6"/>
      <c r="IO1894" s="6"/>
      <c r="IP1894" s="6"/>
      <c r="IQ1894" s="6"/>
      <c r="IR1894" s="6"/>
      <c r="IS1894" s="6"/>
      <c r="IT1894" s="6"/>
      <c r="IU1894" s="6"/>
      <c r="IV1894" s="6"/>
      <c r="IW1894" s="6"/>
      <c r="IX1894" s="6"/>
      <c r="IY1894" s="6"/>
      <c r="IZ1894" s="6"/>
    </row>
    <row r="1895" spans="1:260" s="5" customFormat="1" x14ac:dyDescent="0.35">
      <c r="A1895" s="32">
        <v>1891</v>
      </c>
      <c r="B1895" s="33">
        <f>ESTUDIANTES!B1895</f>
        <v>0</v>
      </c>
      <c r="C1895" s="33">
        <f>ESTUDIANTES!C1895</f>
        <v>0</v>
      </c>
      <c r="D1895" s="99">
        <f>ESTUDIANTES!D1895</f>
        <v>0</v>
      </c>
      <c r="E1895" s="99"/>
      <c r="F1895" s="99"/>
      <c r="G1895" s="99"/>
      <c r="H1895" s="34">
        <f>ESTUDIANTES!E1895</f>
        <v>0</v>
      </c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  <c r="GG1895" s="6"/>
      <c r="GH1895" s="6"/>
      <c r="GI1895" s="6"/>
      <c r="GJ1895" s="6"/>
      <c r="GK1895" s="6"/>
      <c r="GL1895" s="6"/>
      <c r="GM1895" s="6"/>
      <c r="GN1895" s="6"/>
      <c r="GO1895" s="6"/>
      <c r="GP1895" s="6"/>
      <c r="GQ1895" s="6"/>
      <c r="GR1895" s="6"/>
      <c r="GS1895" s="6"/>
      <c r="GT1895" s="6"/>
      <c r="GU1895" s="6"/>
      <c r="GV1895" s="6"/>
      <c r="GW1895" s="6"/>
      <c r="GX1895" s="6"/>
      <c r="GY1895" s="6"/>
      <c r="GZ1895" s="6"/>
      <c r="HA1895" s="6"/>
      <c r="HB1895" s="6"/>
      <c r="HC1895" s="6"/>
      <c r="HD1895" s="6"/>
      <c r="HE1895" s="6"/>
      <c r="HF1895" s="6"/>
      <c r="HG1895" s="6"/>
      <c r="HH1895" s="6"/>
      <c r="HI1895" s="6"/>
      <c r="HJ1895" s="6"/>
      <c r="HK1895" s="6"/>
      <c r="HL1895" s="6"/>
      <c r="HM1895" s="6"/>
      <c r="HN1895" s="6"/>
      <c r="HO1895" s="6"/>
      <c r="HP1895" s="6"/>
      <c r="HQ1895" s="6"/>
      <c r="HR1895" s="6"/>
      <c r="HS1895" s="6"/>
      <c r="HT1895" s="6"/>
      <c r="HU1895" s="6"/>
      <c r="HV1895" s="6"/>
      <c r="HW1895" s="6"/>
      <c r="HX1895" s="6"/>
      <c r="HY1895" s="6"/>
      <c r="HZ1895" s="6"/>
      <c r="IA1895" s="6"/>
      <c r="IB1895" s="6"/>
      <c r="IC1895" s="6"/>
      <c r="ID1895" s="6"/>
      <c r="IE1895" s="6"/>
      <c r="IF1895" s="6"/>
      <c r="IG1895" s="6"/>
      <c r="IH1895" s="6"/>
      <c r="II1895" s="6"/>
      <c r="IJ1895" s="6"/>
      <c r="IK1895" s="6"/>
      <c r="IL1895" s="6"/>
      <c r="IM1895" s="6"/>
      <c r="IN1895" s="6"/>
      <c r="IO1895" s="6"/>
      <c r="IP1895" s="6"/>
      <c r="IQ1895" s="6"/>
      <c r="IR1895" s="6"/>
      <c r="IS1895" s="6"/>
      <c r="IT1895" s="6"/>
      <c r="IU1895" s="6"/>
      <c r="IV1895" s="6"/>
      <c r="IW1895" s="6"/>
      <c r="IX1895" s="6"/>
      <c r="IY1895" s="6"/>
      <c r="IZ1895" s="6"/>
    </row>
    <row r="1896" spans="1:260" s="5" customFormat="1" x14ac:dyDescent="0.35">
      <c r="A1896" s="32">
        <v>1892</v>
      </c>
      <c r="B1896" s="33">
        <f>ESTUDIANTES!B1896</f>
        <v>0</v>
      </c>
      <c r="C1896" s="33">
        <f>ESTUDIANTES!C1896</f>
        <v>0</v>
      </c>
      <c r="D1896" s="99">
        <f>ESTUDIANTES!D1896</f>
        <v>0</v>
      </c>
      <c r="E1896" s="99"/>
      <c r="F1896" s="99"/>
      <c r="G1896" s="99"/>
      <c r="H1896" s="34">
        <f>ESTUDIANTES!E1896</f>
        <v>0</v>
      </c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  <c r="GG1896" s="6"/>
      <c r="GH1896" s="6"/>
      <c r="GI1896" s="6"/>
      <c r="GJ1896" s="6"/>
      <c r="GK1896" s="6"/>
      <c r="GL1896" s="6"/>
      <c r="GM1896" s="6"/>
      <c r="GN1896" s="6"/>
      <c r="GO1896" s="6"/>
      <c r="GP1896" s="6"/>
      <c r="GQ1896" s="6"/>
      <c r="GR1896" s="6"/>
      <c r="GS1896" s="6"/>
      <c r="GT1896" s="6"/>
      <c r="GU1896" s="6"/>
      <c r="GV1896" s="6"/>
      <c r="GW1896" s="6"/>
      <c r="GX1896" s="6"/>
      <c r="GY1896" s="6"/>
      <c r="GZ1896" s="6"/>
      <c r="HA1896" s="6"/>
      <c r="HB1896" s="6"/>
      <c r="HC1896" s="6"/>
      <c r="HD1896" s="6"/>
      <c r="HE1896" s="6"/>
      <c r="HF1896" s="6"/>
      <c r="HG1896" s="6"/>
      <c r="HH1896" s="6"/>
      <c r="HI1896" s="6"/>
      <c r="HJ1896" s="6"/>
      <c r="HK1896" s="6"/>
      <c r="HL1896" s="6"/>
      <c r="HM1896" s="6"/>
      <c r="HN1896" s="6"/>
      <c r="HO1896" s="6"/>
      <c r="HP1896" s="6"/>
      <c r="HQ1896" s="6"/>
      <c r="HR1896" s="6"/>
      <c r="HS1896" s="6"/>
      <c r="HT1896" s="6"/>
      <c r="HU1896" s="6"/>
      <c r="HV1896" s="6"/>
      <c r="HW1896" s="6"/>
      <c r="HX1896" s="6"/>
      <c r="HY1896" s="6"/>
      <c r="HZ1896" s="6"/>
      <c r="IA1896" s="6"/>
      <c r="IB1896" s="6"/>
      <c r="IC1896" s="6"/>
      <c r="ID1896" s="6"/>
      <c r="IE1896" s="6"/>
      <c r="IF1896" s="6"/>
      <c r="IG1896" s="6"/>
      <c r="IH1896" s="6"/>
      <c r="II1896" s="6"/>
      <c r="IJ1896" s="6"/>
      <c r="IK1896" s="6"/>
      <c r="IL1896" s="6"/>
      <c r="IM1896" s="6"/>
      <c r="IN1896" s="6"/>
      <c r="IO1896" s="6"/>
      <c r="IP1896" s="6"/>
      <c r="IQ1896" s="6"/>
      <c r="IR1896" s="6"/>
      <c r="IS1896" s="6"/>
      <c r="IT1896" s="6"/>
      <c r="IU1896" s="6"/>
      <c r="IV1896" s="6"/>
      <c r="IW1896" s="6"/>
      <c r="IX1896" s="6"/>
      <c r="IY1896" s="6"/>
      <c r="IZ1896" s="6"/>
    </row>
    <row r="1897" spans="1:260" s="5" customFormat="1" x14ac:dyDescent="0.35">
      <c r="A1897" s="32">
        <v>1893</v>
      </c>
      <c r="B1897" s="33">
        <f>ESTUDIANTES!B1897</f>
        <v>0</v>
      </c>
      <c r="C1897" s="33">
        <f>ESTUDIANTES!C1897</f>
        <v>0</v>
      </c>
      <c r="D1897" s="99">
        <f>ESTUDIANTES!D1897</f>
        <v>0</v>
      </c>
      <c r="E1897" s="99"/>
      <c r="F1897" s="99"/>
      <c r="G1897" s="99"/>
      <c r="H1897" s="34">
        <f>ESTUDIANTES!E1897</f>
        <v>0</v>
      </c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  <c r="GG1897" s="6"/>
      <c r="GH1897" s="6"/>
      <c r="GI1897" s="6"/>
      <c r="GJ1897" s="6"/>
      <c r="GK1897" s="6"/>
      <c r="GL1897" s="6"/>
      <c r="GM1897" s="6"/>
      <c r="GN1897" s="6"/>
      <c r="GO1897" s="6"/>
      <c r="GP1897" s="6"/>
      <c r="GQ1897" s="6"/>
      <c r="GR1897" s="6"/>
      <c r="GS1897" s="6"/>
      <c r="GT1897" s="6"/>
      <c r="GU1897" s="6"/>
      <c r="GV1897" s="6"/>
      <c r="GW1897" s="6"/>
      <c r="GX1897" s="6"/>
      <c r="GY1897" s="6"/>
      <c r="GZ1897" s="6"/>
      <c r="HA1897" s="6"/>
      <c r="HB1897" s="6"/>
      <c r="HC1897" s="6"/>
      <c r="HD1897" s="6"/>
      <c r="HE1897" s="6"/>
      <c r="HF1897" s="6"/>
      <c r="HG1897" s="6"/>
      <c r="HH1897" s="6"/>
      <c r="HI1897" s="6"/>
      <c r="HJ1897" s="6"/>
      <c r="HK1897" s="6"/>
      <c r="HL1897" s="6"/>
      <c r="HM1897" s="6"/>
      <c r="HN1897" s="6"/>
      <c r="HO1897" s="6"/>
      <c r="HP1897" s="6"/>
      <c r="HQ1897" s="6"/>
      <c r="HR1897" s="6"/>
      <c r="HS1897" s="6"/>
      <c r="HT1897" s="6"/>
      <c r="HU1897" s="6"/>
      <c r="HV1897" s="6"/>
      <c r="HW1897" s="6"/>
      <c r="HX1897" s="6"/>
      <c r="HY1897" s="6"/>
      <c r="HZ1897" s="6"/>
      <c r="IA1897" s="6"/>
      <c r="IB1897" s="6"/>
      <c r="IC1897" s="6"/>
      <c r="ID1897" s="6"/>
      <c r="IE1897" s="6"/>
      <c r="IF1897" s="6"/>
      <c r="IG1897" s="6"/>
      <c r="IH1897" s="6"/>
      <c r="II1897" s="6"/>
      <c r="IJ1897" s="6"/>
      <c r="IK1897" s="6"/>
      <c r="IL1897" s="6"/>
      <c r="IM1897" s="6"/>
      <c r="IN1897" s="6"/>
      <c r="IO1897" s="6"/>
      <c r="IP1897" s="6"/>
      <c r="IQ1897" s="6"/>
      <c r="IR1897" s="6"/>
      <c r="IS1897" s="6"/>
      <c r="IT1897" s="6"/>
      <c r="IU1897" s="6"/>
      <c r="IV1897" s="6"/>
      <c r="IW1897" s="6"/>
      <c r="IX1897" s="6"/>
      <c r="IY1897" s="6"/>
      <c r="IZ1897" s="6"/>
    </row>
    <row r="1898" spans="1:260" s="5" customFormat="1" x14ac:dyDescent="0.35">
      <c r="A1898" s="32">
        <v>1894</v>
      </c>
      <c r="B1898" s="33">
        <f>ESTUDIANTES!B1898</f>
        <v>0</v>
      </c>
      <c r="C1898" s="33">
        <f>ESTUDIANTES!C1898</f>
        <v>0</v>
      </c>
      <c r="D1898" s="99">
        <f>ESTUDIANTES!D1898</f>
        <v>0</v>
      </c>
      <c r="E1898" s="99"/>
      <c r="F1898" s="99"/>
      <c r="G1898" s="99"/>
      <c r="H1898" s="34">
        <f>ESTUDIANTES!E1898</f>
        <v>0</v>
      </c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  <c r="GG1898" s="6"/>
      <c r="GH1898" s="6"/>
      <c r="GI1898" s="6"/>
      <c r="GJ1898" s="6"/>
      <c r="GK1898" s="6"/>
      <c r="GL1898" s="6"/>
      <c r="GM1898" s="6"/>
      <c r="GN1898" s="6"/>
      <c r="GO1898" s="6"/>
      <c r="GP1898" s="6"/>
      <c r="GQ1898" s="6"/>
      <c r="GR1898" s="6"/>
      <c r="GS1898" s="6"/>
      <c r="GT1898" s="6"/>
      <c r="GU1898" s="6"/>
      <c r="GV1898" s="6"/>
      <c r="GW1898" s="6"/>
      <c r="GX1898" s="6"/>
      <c r="GY1898" s="6"/>
      <c r="GZ1898" s="6"/>
      <c r="HA1898" s="6"/>
      <c r="HB1898" s="6"/>
      <c r="HC1898" s="6"/>
      <c r="HD1898" s="6"/>
      <c r="HE1898" s="6"/>
      <c r="HF1898" s="6"/>
      <c r="HG1898" s="6"/>
      <c r="HH1898" s="6"/>
      <c r="HI1898" s="6"/>
      <c r="HJ1898" s="6"/>
      <c r="HK1898" s="6"/>
      <c r="HL1898" s="6"/>
      <c r="HM1898" s="6"/>
      <c r="HN1898" s="6"/>
      <c r="HO1898" s="6"/>
      <c r="HP1898" s="6"/>
      <c r="HQ1898" s="6"/>
      <c r="HR1898" s="6"/>
      <c r="HS1898" s="6"/>
      <c r="HT1898" s="6"/>
      <c r="HU1898" s="6"/>
      <c r="HV1898" s="6"/>
      <c r="HW1898" s="6"/>
      <c r="HX1898" s="6"/>
      <c r="HY1898" s="6"/>
      <c r="HZ1898" s="6"/>
      <c r="IA1898" s="6"/>
      <c r="IB1898" s="6"/>
      <c r="IC1898" s="6"/>
      <c r="ID1898" s="6"/>
      <c r="IE1898" s="6"/>
      <c r="IF1898" s="6"/>
      <c r="IG1898" s="6"/>
      <c r="IH1898" s="6"/>
      <c r="II1898" s="6"/>
      <c r="IJ1898" s="6"/>
      <c r="IK1898" s="6"/>
      <c r="IL1898" s="6"/>
      <c r="IM1898" s="6"/>
      <c r="IN1898" s="6"/>
      <c r="IO1898" s="6"/>
      <c r="IP1898" s="6"/>
      <c r="IQ1898" s="6"/>
      <c r="IR1898" s="6"/>
      <c r="IS1898" s="6"/>
      <c r="IT1898" s="6"/>
      <c r="IU1898" s="6"/>
      <c r="IV1898" s="6"/>
      <c r="IW1898" s="6"/>
      <c r="IX1898" s="6"/>
      <c r="IY1898" s="6"/>
      <c r="IZ1898" s="6"/>
    </row>
    <row r="1899" spans="1:260" s="5" customFormat="1" x14ac:dyDescent="0.35">
      <c r="A1899" s="32">
        <v>1895</v>
      </c>
      <c r="B1899" s="33">
        <f>ESTUDIANTES!B1899</f>
        <v>0</v>
      </c>
      <c r="C1899" s="33">
        <f>ESTUDIANTES!C1899</f>
        <v>0</v>
      </c>
      <c r="D1899" s="99">
        <f>ESTUDIANTES!D1899</f>
        <v>0</v>
      </c>
      <c r="E1899" s="99"/>
      <c r="F1899" s="99"/>
      <c r="G1899" s="99"/>
      <c r="H1899" s="34">
        <f>ESTUDIANTES!E1899</f>
        <v>0</v>
      </c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  <c r="GG1899" s="6"/>
      <c r="GH1899" s="6"/>
      <c r="GI1899" s="6"/>
      <c r="GJ1899" s="6"/>
      <c r="GK1899" s="6"/>
      <c r="GL1899" s="6"/>
      <c r="GM1899" s="6"/>
      <c r="GN1899" s="6"/>
      <c r="GO1899" s="6"/>
      <c r="GP1899" s="6"/>
      <c r="GQ1899" s="6"/>
      <c r="GR1899" s="6"/>
      <c r="GS1899" s="6"/>
      <c r="GT1899" s="6"/>
      <c r="GU1899" s="6"/>
      <c r="GV1899" s="6"/>
      <c r="GW1899" s="6"/>
      <c r="GX1899" s="6"/>
      <c r="GY1899" s="6"/>
      <c r="GZ1899" s="6"/>
      <c r="HA1899" s="6"/>
      <c r="HB1899" s="6"/>
      <c r="HC1899" s="6"/>
      <c r="HD1899" s="6"/>
      <c r="HE1899" s="6"/>
      <c r="HF1899" s="6"/>
      <c r="HG1899" s="6"/>
      <c r="HH1899" s="6"/>
      <c r="HI1899" s="6"/>
      <c r="HJ1899" s="6"/>
      <c r="HK1899" s="6"/>
      <c r="HL1899" s="6"/>
      <c r="HM1899" s="6"/>
      <c r="HN1899" s="6"/>
      <c r="HO1899" s="6"/>
      <c r="HP1899" s="6"/>
      <c r="HQ1899" s="6"/>
      <c r="HR1899" s="6"/>
      <c r="HS1899" s="6"/>
      <c r="HT1899" s="6"/>
      <c r="HU1899" s="6"/>
      <c r="HV1899" s="6"/>
      <c r="HW1899" s="6"/>
      <c r="HX1899" s="6"/>
      <c r="HY1899" s="6"/>
      <c r="HZ1899" s="6"/>
      <c r="IA1899" s="6"/>
      <c r="IB1899" s="6"/>
      <c r="IC1899" s="6"/>
      <c r="ID1899" s="6"/>
      <c r="IE1899" s="6"/>
      <c r="IF1899" s="6"/>
      <c r="IG1899" s="6"/>
      <c r="IH1899" s="6"/>
      <c r="II1899" s="6"/>
      <c r="IJ1899" s="6"/>
      <c r="IK1899" s="6"/>
      <c r="IL1899" s="6"/>
      <c r="IM1899" s="6"/>
      <c r="IN1899" s="6"/>
      <c r="IO1899" s="6"/>
      <c r="IP1899" s="6"/>
      <c r="IQ1899" s="6"/>
      <c r="IR1899" s="6"/>
      <c r="IS1899" s="6"/>
      <c r="IT1899" s="6"/>
      <c r="IU1899" s="6"/>
      <c r="IV1899" s="6"/>
      <c r="IW1899" s="6"/>
      <c r="IX1899" s="6"/>
      <c r="IY1899" s="6"/>
      <c r="IZ1899" s="6"/>
    </row>
    <row r="1900" spans="1:260" s="5" customFormat="1" x14ac:dyDescent="0.35">
      <c r="A1900" s="32">
        <v>1896</v>
      </c>
      <c r="B1900" s="33">
        <f>ESTUDIANTES!B1900</f>
        <v>0</v>
      </c>
      <c r="C1900" s="33">
        <f>ESTUDIANTES!C1900</f>
        <v>0</v>
      </c>
      <c r="D1900" s="99">
        <f>ESTUDIANTES!D1900</f>
        <v>0</v>
      </c>
      <c r="E1900" s="99"/>
      <c r="F1900" s="99"/>
      <c r="G1900" s="99"/>
      <c r="H1900" s="34">
        <f>ESTUDIANTES!E1900</f>
        <v>0</v>
      </c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  <c r="GG1900" s="6"/>
      <c r="GH1900" s="6"/>
      <c r="GI1900" s="6"/>
      <c r="GJ1900" s="6"/>
      <c r="GK1900" s="6"/>
      <c r="GL1900" s="6"/>
      <c r="GM1900" s="6"/>
      <c r="GN1900" s="6"/>
      <c r="GO1900" s="6"/>
      <c r="GP1900" s="6"/>
      <c r="GQ1900" s="6"/>
      <c r="GR1900" s="6"/>
      <c r="GS1900" s="6"/>
      <c r="GT1900" s="6"/>
      <c r="GU1900" s="6"/>
      <c r="GV1900" s="6"/>
      <c r="GW1900" s="6"/>
      <c r="GX1900" s="6"/>
      <c r="GY1900" s="6"/>
      <c r="GZ1900" s="6"/>
      <c r="HA1900" s="6"/>
      <c r="HB1900" s="6"/>
      <c r="HC1900" s="6"/>
      <c r="HD1900" s="6"/>
      <c r="HE1900" s="6"/>
      <c r="HF1900" s="6"/>
      <c r="HG1900" s="6"/>
      <c r="HH1900" s="6"/>
      <c r="HI1900" s="6"/>
      <c r="HJ1900" s="6"/>
      <c r="HK1900" s="6"/>
      <c r="HL1900" s="6"/>
      <c r="HM1900" s="6"/>
      <c r="HN1900" s="6"/>
      <c r="HO1900" s="6"/>
      <c r="HP1900" s="6"/>
      <c r="HQ1900" s="6"/>
      <c r="HR1900" s="6"/>
      <c r="HS1900" s="6"/>
      <c r="HT1900" s="6"/>
      <c r="HU1900" s="6"/>
      <c r="HV1900" s="6"/>
      <c r="HW1900" s="6"/>
      <c r="HX1900" s="6"/>
      <c r="HY1900" s="6"/>
      <c r="HZ1900" s="6"/>
      <c r="IA1900" s="6"/>
      <c r="IB1900" s="6"/>
      <c r="IC1900" s="6"/>
      <c r="ID1900" s="6"/>
      <c r="IE1900" s="6"/>
      <c r="IF1900" s="6"/>
      <c r="IG1900" s="6"/>
      <c r="IH1900" s="6"/>
      <c r="II1900" s="6"/>
      <c r="IJ1900" s="6"/>
      <c r="IK1900" s="6"/>
      <c r="IL1900" s="6"/>
      <c r="IM1900" s="6"/>
      <c r="IN1900" s="6"/>
      <c r="IO1900" s="6"/>
      <c r="IP1900" s="6"/>
      <c r="IQ1900" s="6"/>
      <c r="IR1900" s="6"/>
      <c r="IS1900" s="6"/>
      <c r="IT1900" s="6"/>
      <c r="IU1900" s="6"/>
      <c r="IV1900" s="6"/>
      <c r="IW1900" s="6"/>
      <c r="IX1900" s="6"/>
      <c r="IY1900" s="6"/>
      <c r="IZ1900" s="6"/>
    </row>
    <row r="1901" spans="1:260" s="5" customFormat="1" x14ac:dyDescent="0.35">
      <c r="A1901" s="32">
        <v>1897</v>
      </c>
      <c r="B1901" s="33">
        <f>ESTUDIANTES!B1901</f>
        <v>0</v>
      </c>
      <c r="C1901" s="33">
        <f>ESTUDIANTES!C1901</f>
        <v>0</v>
      </c>
      <c r="D1901" s="99">
        <f>ESTUDIANTES!D1901</f>
        <v>0</v>
      </c>
      <c r="E1901" s="99"/>
      <c r="F1901" s="99"/>
      <c r="G1901" s="99"/>
      <c r="H1901" s="34">
        <f>ESTUDIANTES!E1901</f>
        <v>0</v>
      </c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  <c r="GG1901" s="6"/>
      <c r="GH1901" s="6"/>
      <c r="GI1901" s="6"/>
      <c r="GJ1901" s="6"/>
      <c r="GK1901" s="6"/>
      <c r="GL1901" s="6"/>
      <c r="GM1901" s="6"/>
      <c r="GN1901" s="6"/>
      <c r="GO1901" s="6"/>
      <c r="GP1901" s="6"/>
      <c r="GQ1901" s="6"/>
      <c r="GR1901" s="6"/>
      <c r="GS1901" s="6"/>
      <c r="GT1901" s="6"/>
      <c r="GU1901" s="6"/>
      <c r="GV1901" s="6"/>
      <c r="GW1901" s="6"/>
      <c r="GX1901" s="6"/>
      <c r="GY1901" s="6"/>
      <c r="GZ1901" s="6"/>
      <c r="HA1901" s="6"/>
      <c r="HB1901" s="6"/>
      <c r="HC1901" s="6"/>
      <c r="HD1901" s="6"/>
      <c r="HE1901" s="6"/>
      <c r="HF1901" s="6"/>
      <c r="HG1901" s="6"/>
      <c r="HH1901" s="6"/>
      <c r="HI1901" s="6"/>
      <c r="HJ1901" s="6"/>
      <c r="HK1901" s="6"/>
      <c r="HL1901" s="6"/>
      <c r="HM1901" s="6"/>
      <c r="HN1901" s="6"/>
      <c r="HO1901" s="6"/>
      <c r="HP1901" s="6"/>
      <c r="HQ1901" s="6"/>
      <c r="HR1901" s="6"/>
      <c r="HS1901" s="6"/>
      <c r="HT1901" s="6"/>
      <c r="HU1901" s="6"/>
      <c r="HV1901" s="6"/>
      <c r="HW1901" s="6"/>
      <c r="HX1901" s="6"/>
      <c r="HY1901" s="6"/>
      <c r="HZ1901" s="6"/>
      <c r="IA1901" s="6"/>
      <c r="IB1901" s="6"/>
      <c r="IC1901" s="6"/>
      <c r="ID1901" s="6"/>
      <c r="IE1901" s="6"/>
      <c r="IF1901" s="6"/>
      <c r="IG1901" s="6"/>
      <c r="IH1901" s="6"/>
      <c r="II1901" s="6"/>
      <c r="IJ1901" s="6"/>
      <c r="IK1901" s="6"/>
      <c r="IL1901" s="6"/>
      <c r="IM1901" s="6"/>
      <c r="IN1901" s="6"/>
      <c r="IO1901" s="6"/>
      <c r="IP1901" s="6"/>
      <c r="IQ1901" s="6"/>
      <c r="IR1901" s="6"/>
      <c r="IS1901" s="6"/>
      <c r="IT1901" s="6"/>
      <c r="IU1901" s="6"/>
      <c r="IV1901" s="6"/>
      <c r="IW1901" s="6"/>
      <c r="IX1901" s="6"/>
      <c r="IY1901" s="6"/>
      <c r="IZ1901" s="6"/>
    </row>
    <row r="1902" spans="1:260" s="5" customFormat="1" x14ac:dyDescent="0.35">
      <c r="A1902" s="32">
        <v>1898</v>
      </c>
      <c r="B1902" s="33">
        <f>ESTUDIANTES!B1902</f>
        <v>0</v>
      </c>
      <c r="C1902" s="33">
        <f>ESTUDIANTES!C1902</f>
        <v>0</v>
      </c>
      <c r="D1902" s="99">
        <f>ESTUDIANTES!D1902</f>
        <v>0</v>
      </c>
      <c r="E1902" s="99"/>
      <c r="F1902" s="99"/>
      <c r="G1902" s="99"/>
      <c r="H1902" s="34">
        <f>ESTUDIANTES!E1902</f>
        <v>0</v>
      </c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  <c r="GG1902" s="6"/>
      <c r="GH1902" s="6"/>
      <c r="GI1902" s="6"/>
      <c r="GJ1902" s="6"/>
      <c r="GK1902" s="6"/>
      <c r="GL1902" s="6"/>
      <c r="GM1902" s="6"/>
      <c r="GN1902" s="6"/>
      <c r="GO1902" s="6"/>
      <c r="GP1902" s="6"/>
      <c r="GQ1902" s="6"/>
      <c r="GR1902" s="6"/>
      <c r="GS1902" s="6"/>
      <c r="GT1902" s="6"/>
      <c r="GU1902" s="6"/>
      <c r="GV1902" s="6"/>
      <c r="GW1902" s="6"/>
      <c r="GX1902" s="6"/>
      <c r="GY1902" s="6"/>
      <c r="GZ1902" s="6"/>
      <c r="HA1902" s="6"/>
      <c r="HB1902" s="6"/>
      <c r="HC1902" s="6"/>
      <c r="HD1902" s="6"/>
      <c r="HE1902" s="6"/>
      <c r="HF1902" s="6"/>
      <c r="HG1902" s="6"/>
      <c r="HH1902" s="6"/>
      <c r="HI1902" s="6"/>
      <c r="HJ1902" s="6"/>
      <c r="HK1902" s="6"/>
      <c r="HL1902" s="6"/>
      <c r="HM1902" s="6"/>
      <c r="HN1902" s="6"/>
      <c r="HO1902" s="6"/>
      <c r="HP1902" s="6"/>
      <c r="HQ1902" s="6"/>
      <c r="HR1902" s="6"/>
      <c r="HS1902" s="6"/>
      <c r="HT1902" s="6"/>
      <c r="HU1902" s="6"/>
      <c r="HV1902" s="6"/>
      <c r="HW1902" s="6"/>
      <c r="HX1902" s="6"/>
      <c r="HY1902" s="6"/>
      <c r="HZ1902" s="6"/>
      <c r="IA1902" s="6"/>
      <c r="IB1902" s="6"/>
      <c r="IC1902" s="6"/>
      <c r="ID1902" s="6"/>
      <c r="IE1902" s="6"/>
      <c r="IF1902" s="6"/>
      <c r="IG1902" s="6"/>
      <c r="IH1902" s="6"/>
      <c r="II1902" s="6"/>
      <c r="IJ1902" s="6"/>
      <c r="IK1902" s="6"/>
      <c r="IL1902" s="6"/>
      <c r="IM1902" s="6"/>
      <c r="IN1902" s="6"/>
      <c r="IO1902" s="6"/>
      <c r="IP1902" s="6"/>
      <c r="IQ1902" s="6"/>
      <c r="IR1902" s="6"/>
      <c r="IS1902" s="6"/>
      <c r="IT1902" s="6"/>
      <c r="IU1902" s="6"/>
      <c r="IV1902" s="6"/>
      <c r="IW1902" s="6"/>
      <c r="IX1902" s="6"/>
      <c r="IY1902" s="6"/>
      <c r="IZ1902" s="6"/>
    </row>
    <row r="1903" spans="1:260" s="5" customFormat="1" x14ac:dyDescent="0.35">
      <c r="A1903" s="32">
        <v>1899</v>
      </c>
      <c r="B1903" s="33">
        <f>ESTUDIANTES!B1903</f>
        <v>0</v>
      </c>
      <c r="C1903" s="33">
        <f>ESTUDIANTES!C1903</f>
        <v>0</v>
      </c>
      <c r="D1903" s="99">
        <f>ESTUDIANTES!D1903</f>
        <v>0</v>
      </c>
      <c r="E1903" s="99"/>
      <c r="F1903" s="99"/>
      <c r="G1903" s="99"/>
      <c r="H1903" s="34">
        <f>ESTUDIANTES!E1903</f>
        <v>0</v>
      </c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  <c r="GG1903" s="6"/>
      <c r="GH1903" s="6"/>
      <c r="GI1903" s="6"/>
      <c r="GJ1903" s="6"/>
      <c r="GK1903" s="6"/>
      <c r="GL1903" s="6"/>
      <c r="GM1903" s="6"/>
      <c r="GN1903" s="6"/>
      <c r="GO1903" s="6"/>
      <c r="GP1903" s="6"/>
      <c r="GQ1903" s="6"/>
      <c r="GR1903" s="6"/>
      <c r="GS1903" s="6"/>
      <c r="GT1903" s="6"/>
      <c r="GU1903" s="6"/>
      <c r="GV1903" s="6"/>
      <c r="GW1903" s="6"/>
      <c r="GX1903" s="6"/>
      <c r="GY1903" s="6"/>
      <c r="GZ1903" s="6"/>
      <c r="HA1903" s="6"/>
      <c r="HB1903" s="6"/>
      <c r="HC1903" s="6"/>
      <c r="HD1903" s="6"/>
      <c r="HE1903" s="6"/>
      <c r="HF1903" s="6"/>
      <c r="HG1903" s="6"/>
      <c r="HH1903" s="6"/>
      <c r="HI1903" s="6"/>
      <c r="HJ1903" s="6"/>
      <c r="HK1903" s="6"/>
      <c r="HL1903" s="6"/>
      <c r="HM1903" s="6"/>
      <c r="HN1903" s="6"/>
      <c r="HO1903" s="6"/>
      <c r="HP1903" s="6"/>
      <c r="HQ1903" s="6"/>
      <c r="HR1903" s="6"/>
      <c r="HS1903" s="6"/>
      <c r="HT1903" s="6"/>
      <c r="HU1903" s="6"/>
      <c r="HV1903" s="6"/>
      <c r="HW1903" s="6"/>
      <c r="HX1903" s="6"/>
      <c r="HY1903" s="6"/>
      <c r="HZ1903" s="6"/>
      <c r="IA1903" s="6"/>
      <c r="IB1903" s="6"/>
      <c r="IC1903" s="6"/>
      <c r="ID1903" s="6"/>
      <c r="IE1903" s="6"/>
      <c r="IF1903" s="6"/>
      <c r="IG1903" s="6"/>
      <c r="IH1903" s="6"/>
      <c r="II1903" s="6"/>
      <c r="IJ1903" s="6"/>
      <c r="IK1903" s="6"/>
      <c r="IL1903" s="6"/>
      <c r="IM1903" s="6"/>
      <c r="IN1903" s="6"/>
      <c r="IO1903" s="6"/>
      <c r="IP1903" s="6"/>
      <c r="IQ1903" s="6"/>
      <c r="IR1903" s="6"/>
      <c r="IS1903" s="6"/>
      <c r="IT1903" s="6"/>
      <c r="IU1903" s="6"/>
      <c r="IV1903" s="6"/>
      <c r="IW1903" s="6"/>
      <c r="IX1903" s="6"/>
      <c r="IY1903" s="6"/>
      <c r="IZ1903" s="6"/>
    </row>
    <row r="1904" spans="1:260" s="5" customFormat="1" x14ac:dyDescent="0.35">
      <c r="A1904" s="32">
        <v>1900</v>
      </c>
      <c r="B1904" s="33">
        <f>ESTUDIANTES!B1904</f>
        <v>0</v>
      </c>
      <c r="C1904" s="33">
        <f>ESTUDIANTES!C1904</f>
        <v>0</v>
      </c>
      <c r="D1904" s="99">
        <f>ESTUDIANTES!D1904</f>
        <v>0</v>
      </c>
      <c r="E1904" s="99"/>
      <c r="F1904" s="99"/>
      <c r="G1904" s="99"/>
      <c r="H1904" s="34">
        <f>ESTUDIANTES!E1904</f>
        <v>0</v>
      </c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  <c r="GG1904" s="6"/>
      <c r="GH1904" s="6"/>
      <c r="GI1904" s="6"/>
      <c r="GJ1904" s="6"/>
      <c r="GK1904" s="6"/>
      <c r="GL1904" s="6"/>
      <c r="GM1904" s="6"/>
      <c r="GN1904" s="6"/>
      <c r="GO1904" s="6"/>
      <c r="GP1904" s="6"/>
      <c r="GQ1904" s="6"/>
      <c r="GR1904" s="6"/>
      <c r="GS1904" s="6"/>
      <c r="GT1904" s="6"/>
      <c r="GU1904" s="6"/>
      <c r="GV1904" s="6"/>
      <c r="GW1904" s="6"/>
      <c r="GX1904" s="6"/>
      <c r="GY1904" s="6"/>
      <c r="GZ1904" s="6"/>
      <c r="HA1904" s="6"/>
      <c r="HB1904" s="6"/>
      <c r="HC1904" s="6"/>
      <c r="HD1904" s="6"/>
      <c r="HE1904" s="6"/>
      <c r="HF1904" s="6"/>
      <c r="HG1904" s="6"/>
      <c r="HH1904" s="6"/>
      <c r="HI1904" s="6"/>
      <c r="HJ1904" s="6"/>
      <c r="HK1904" s="6"/>
      <c r="HL1904" s="6"/>
      <c r="HM1904" s="6"/>
      <c r="HN1904" s="6"/>
      <c r="HO1904" s="6"/>
      <c r="HP1904" s="6"/>
      <c r="HQ1904" s="6"/>
      <c r="HR1904" s="6"/>
      <c r="HS1904" s="6"/>
      <c r="HT1904" s="6"/>
      <c r="HU1904" s="6"/>
      <c r="HV1904" s="6"/>
      <c r="HW1904" s="6"/>
      <c r="HX1904" s="6"/>
      <c r="HY1904" s="6"/>
      <c r="HZ1904" s="6"/>
      <c r="IA1904" s="6"/>
      <c r="IB1904" s="6"/>
      <c r="IC1904" s="6"/>
      <c r="ID1904" s="6"/>
      <c r="IE1904" s="6"/>
      <c r="IF1904" s="6"/>
      <c r="IG1904" s="6"/>
      <c r="IH1904" s="6"/>
      <c r="II1904" s="6"/>
      <c r="IJ1904" s="6"/>
      <c r="IK1904" s="6"/>
      <c r="IL1904" s="6"/>
      <c r="IM1904" s="6"/>
      <c r="IN1904" s="6"/>
      <c r="IO1904" s="6"/>
      <c r="IP1904" s="6"/>
      <c r="IQ1904" s="6"/>
      <c r="IR1904" s="6"/>
      <c r="IS1904" s="6"/>
      <c r="IT1904" s="6"/>
      <c r="IU1904" s="6"/>
      <c r="IV1904" s="6"/>
      <c r="IW1904" s="6"/>
      <c r="IX1904" s="6"/>
      <c r="IY1904" s="6"/>
      <c r="IZ1904" s="6"/>
    </row>
    <row r="1905" spans="1:260" s="5" customFormat="1" x14ac:dyDescent="0.35">
      <c r="A1905" s="32">
        <v>1901</v>
      </c>
      <c r="B1905" s="33">
        <f>ESTUDIANTES!B1905</f>
        <v>0</v>
      </c>
      <c r="C1905" s="33">
        <f>ESTUDIANTES!C1905</f>
        <v>0</v>
      </c>
      <c r="D1905" s="99">
        <f>ESTUDIANTES!D1905</f>
        <v>0</v>
      </c>
      <c r="E1905" s="99"/>
      <c r="F1905" s="99"/>
      <c r="G1905" s="99"/>
      <c r="H1905" s="34">
        <f>ESTUDIANTES!E1905</f>
        <v>0</v>
      </c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  <c r="GG1905" s="6"/>
      <c r="GH1905" s="6"/>
      <c r="GI1905" s="6"/>
      <c r="GJ1905" s="6"/>
      <c r="GK1905" s="6"/>
      <c r="GL1905" s="6"/>
      <c r="GM1905" s="6"/>
      <c r="GN1905" s="6"/>
      <c r="GO1905" s="6"/>
      <c r="GP1905" s="6"/>
      <c r="GQ1905" s="6"/>
      <c r="GR1905" s="6"/>
      <c r="GS1905" s="6"/>
      <c r="GT1905" s="6"/>
      <c r="GU1905" s="6"/>
      <c r="GV1905" s="6"/>
      <c r="GW1905" s="6"/>
      <c r="GX1905" s="6"/>
      <c r="GY1905" s="6"/>
      <c r="GZ1905" s="6"/>
      <c r="HA1905" s="6"/>
      <c r="HB1905" s="6"/>
      <c r="HC1905" s="6"/>
      <c r="HD1905" s="6"/>
      <c r="HE1905" s="6"/>
      <c r="HF1905" s="6"/>
      <c r="HG1905" s="6"/>
      <c r="HH1905" s="6"/>
      <c r="HI1905" s="6"/>
      <c r="HJ1905" s="6"/>
      <c r="HK1905" s="6"/>
      <c r="HL1905" s="6"/>
      <c r="HM1905" s="6"/>
      <c r="HN1905" s="6"/>
      <c r="HO1905" s="6"/>
      <c r="HP1905" s="6"/>
      <c r="HQ1905" s="6"/>
      <c r="HR1905" s="6"/>
      <c r="HS1905" s="6"/>
      <c r="HT1905" s="6"/>
      <c r="HU1905" s="6"/>
      <c r="HV1905" s="6"/>
      <c r="HW1905" s="6"/>
      <c r="HX1905" s="6"/>
      <c r="HY1905" s="6"/>
      <c r="HZ1905" s="6"/>
      <c r="IA1905" s="6"/>
      <c r="IB1905" s="6"/>
      <c r="IC1905" s="6"/>
      <c r="ID1905" s="6"/>
      <c r="IE1905" s="6"/>
      <c r="IF1905" s="6"/>
      <c r="IG1905" s="6"/>
      <c r="IH1905" s="6"/>
      <c r="II1905" s="6"/>
      <c r="IJ1905" s="6"/>
      <c r="IK1905" s="6"/>
      <c r="IL1905" s="6"/>
      <c r="IM1905" s="6"/>
      <c r="IN1905" s="6"/>
      <c r="IO1905" s="6"/>
      <c r="IP1905" s="6"/>
      <c r="IQ1905" s="6"/>
      <c r="IR1905" s="6"/>
      <c r="IS1905" s="6"/>
      <c r="IT1905" s="6"/>
      <c r="IU1905" s="6"/>
      <c r="IV1905" s="6"/>
      <c r="IW1905" s="6"/>
      <c r="IX1905" s="6"/>
      <c r="IY1905" s="6"/>
      <c r="IZ1905" s="6"/>
    </row>
    <row r="1906" spans="1:260" s="5" customFormat="1" x14ac:dyDescent="0.35">
      <c r="A1906" s="32">
        <v>1902</v>
      </c>
      <c r="B1906" s="33">
        <f>ESTUDIANTES!B1906</f>
        <v>0</v>
      </c>
      <c r="C1906" s="33">
        <f>ESTUDIANTES!C1906</f>
        <v>0</v>
      </c>
      <c r="D1906" s="99">
        <f>ESTUDIANTES!D1906</f>
        <v>0</v>
      </c>
      <c r="E1906" s="99"/>
      <c r="F1906" s="99"/>
      <c r="G1906" s="99"/>
      <c r="H1906" s="34">
        <f>ESTUDIANTES!E1906</f>
        <v>0</v>
      </c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  <c r="GG1906" s="6"/>
      <c r="GH1906" s="6"/>
      <c r="GI1906" s="6"/>
      <c r="GJ1906" s="6"/>
      <c r="GK1906" s="6"/>
      <c r="GL1906" s="6"/>
      <c r="GM1906" s="6"/>
      <c r="GN1906" s="6"/>
      <c r="GO1906" s="6"/>
      <c r="GP1906" s="6"/>
      <c r="GQ1906" s="6"/>
      <c r="GR1906" s="6"/>
      <c r="GS1906" s="6"/>
      <c r="GT1906" s="6"/>
      <c r="GU1906" s="6"/>
      <c r="GV1906" s="6"/>
      <c r="GW1906" s="6"/>
      <c r="GX1906" s="6"/>
      <c r="GY1906" s="6"/>
      <c r="GZ1906" s="6"/>
      <c r="HA1906" s="6"/>
      <c r="HB1906" s="6"/>
      <c r="HC1906" s="6"/>
      <c r="HD1906" s="6"/>
      <c r="HE1906" s="6"/>
      <c r="HF1906" s="6"/>
      <c r="HG1906" s="6"/>
      <c r="HH1906" s="6"/>
      <c r="HI1906" s="6"/>
      <c r="HJ1906" s="6"/>
      <c r="HK1906" s="6"/>
      <c r="HL1906" s="6"/>
      <c r="HM1906" s="6"/>
      <c r="HN1906" s="6"/>
      <c r="HO1906" s="6"/>
      <c r="HP1906" s="6"/>
      <c r="HQ1906" s="6"/>
      <c r="HR1906" s="6"/>
      <c r="HS1906" s="6"/>
      <c r="HT1906" s="6"/>
      <c r="HU1906" s="6"/>
      <c r="HV1906" s="6"/>
      <c r="HW1906" s="6"/>
      <c r="HX1906" s="6"/>
      <c r="HY1906" s="6"/>
      <c r="HZ1906" s="6"/>
      <c r="IA1906" s="6"/>
      <c r="IB1906" s="6"/>
      <c r="IC1906" s="6"/>
      <c r="ID1906" s="6"/>
      <c r="IE1906" s="6"/>
      <c r="IF1906" s="6"/>
      <c r="IG1906" s="6"/>
      <c r="IH1906" s="6"/>
      <c r="II1906" s="6"/>
      <c r="IJ1906" s="6"/>
      <c r="IK1906" s="6"/>
      <c r="IL1906" s="6"/>
      <c r="IM1906" s="6"/>
      <c r="IN1906" s="6"/>
      <c r="IO1906" s="6"/>
      <c r="IP1906" s="6"/>
      <c r="IQ1906" s="6"/>
      <c r="IR1906" s="6"/>
      <c r="IS1906" s="6"/>
      <c r="IT1906" s="6"/>
      <c r="IU1906" s="6"/>
      <c r="IV1906" s="6"/>
      <c r="IW1906" s="6"/>
      <c r="IX1906" s="6"/>
      <c r="IY1906" s="6"/>
      <c r="IZ1906" s="6"/>
    </row>
    <row r="1907" spans="1:260" s="5" customFormat="1" x14ac:dyDescent="0.35">
      <c r="A1907" s="32">
        <v>1903</v>
      </c>
      <c r="B1907" s="33">
        <f>ESTUDIANTES!B1907</f>
        <v>0</v>
      </c>
      <c r="C1907" s="33">
        <f>ESTUDIANTES!C1907</f>
        <v>0</v>
      </c>
      <c r="D1907" s="99">
        <f>ESTUDIANTES!D1907</f>
        <v>0</v>
      </c>
      <c r="E1907" s="99"/>
      <c r="F1907" s="99"/>
      <c r="G1907" s="99"/>
      <c r="H1907" s="34">
        <f>ESTUDIANTES!E1907</f>
        <v>0</v>
      </c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  <c r="GG1907" s="6"/>
      <c r="GH1907" s="6"/>
      <c r="GI1907" s="6"/>
      <c r="GJ1907" s="6"/>
      <c r="GK1907" s="6"/>
      <c r="GL1907" s="6"/>
      <c r="GM1907" s="6"/>
      <c r="GN1907" s="6"/>
      <c r="GO1907" s="6"/>
      <c r="GP1907" s="6"/>
      <c r="GQ1907" s="6"/>
      <c r="GR1907" s="6"/>
      <c r="GS1907" s="6"/>
      <c r="GT1907" s="6"/>
      <c r="GU1907" s="6"/>
      <c r="GV1907" s="6"/>
      <c r="GW1907" s="6"/>
      <c r="GX1907" s="6"/>
      <c r="GY1907" s="6"/>
      <c r="GZ1907" s="6"/>
      <c r="HA1907" s="6"/>
      <c r="HB1907" s="6"/>
      <c r="HC1907" s="6"/>
      <c r="HD1907" s="6"/>
      <c r="HE1907" s="6"/>
      <c r="HF1907" s="6"/>
      <c r="HG1907" s="6"/>
      <c r="HH1907" s="6"/>
      <c r="HI1907" s="6"/>
      <c r="HJ1907" s="6"/>
      <c r="HK1907" s="6"/>
      <c r="HL1907" s="6"/>
      <c r="HM1907" s="6"/>
      <c r="HN1907" s="6"/>
      <c r="HO1907" s="6"/>
      <c r="HP1907" s="6"/>
      <c r="HQ1907" s="6"/>
      <c r="HR1907" s="6"/>
      <c r="HS1907" s="6"/>
      <c r="HT1907" s="6"/>
      <c r="HU1907" s="6"/>
      <c r="HV1907" s="6"/>
      <c r="HW1907" s="6"/>
      <c r="HX1907" s="6"/>
      <c r="HY1907" s="6"/>
      <c r="HZ1907" s="6"/>
      <c r="IA1907" s="6"/>
      <c r="IB1907" s="6"/>
      <c r="IC1907" s="6"/>
      <c r="ID1907" s="6"/>
      <c r="IE1907" s="6"/>
      <c r="IF1907" s="6"/>
      <c r="IG1907" s="6"/>
      <c r="IH1907" s="6"/>
      <c r="II1907" s="6"/>
      <c r="IJ1907" s="6"/>
      <c r="IK1907" s="6"/>
      <c r="IL1907" s="6"/>
      <c r="IM1907" s="6"/>
      <c r="IN1907" s="6"/>
      <c r="IO1907" s="6"/>
      <c r="IP1907" s="6"/>
      <c r="IQ1907" s="6"/>
      <c r="IR1907" s="6"/>
      <c r="IS1907" s="6"/>
      <c r="IT1907" s="6"/>
      <c r="IU1907" s="6"/>
      <c r="IV1907" s="6"/>
      <c r="IW1907" s="6"/>
      <c r="IX1907" s="6"/>
      <c r="IY1907" s="6"/>
      <c r="IZ1907" s="6"/>
    </row>
    <row r="1908" spans="1:260" s="5" customFormat="1" x14ac:dyDescent="0.35">
      <c r="A1908" s="32">
        <v>1904</v>
      </c>
      <c r="B1908" s="33">
        <f>ESTUDIANTES!B1908</f>
        <v>0</v>
      </c>
      <c r="C1908" s="33">
        <f>ESTUDIANTES!C1908</f>
        <v>0</v>
      </c>
      <c r="D1908" s="99">
        <f>ESTUDIANTES!D1908</f>
        <v>0</v>
      </c>
      <c r="E1908" s="99"/>
      <c r="F1908" s="99"/>
      <c r="G1908" s="99"/>
      <c r="H1908" s="34">
        <f>ESTUDIANTES!E1908</f>
        <v>0</v>
      </c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  <c r="GG1908" s="6"/>
      <c r="GH1908" s="6"/>
      <c r="GI1908" s="6"/>
      <c r="GJ1908" s="6"/>
      <c r="GK1908" s="6"/>
      <c r="GL1908" s="6"/>
      <c r="GM1908" s="6"/>
      <c r="GN1908" s="6"/>
      <c r="GO1908" s="6"/>
      <c r="GP1908" s="6"/>
      <c r="GQ1908" s="6"/>
      <c r="GR1908" s="6"/>
      <c r="GS1908" s="6"/>
      <c r="GT1908" s="6"/>
      <c r="GU1908" s="6"/>
      <c r="GV1908" s="6"/>
      <c r="GW1908" s="6"/>
      <c r="GX1908" s="6"/>
      <c r="GY1908" s="6"/>
      <c r="GZ1908" s="6"/>
      <c r="HA1908" s="6"/>
      <c r="HB1908" s="6"/>
      <c r="HC1908" s="6"/>
      <c r="HD1908" s="6"/>
      <c r="HE1908" s="6"/>
      <c r="HF1908" s="6"/>
      <c r="HG1908" s="6"/>
      <c r="HH1908" s="6"/>
      <c r="HI1908" s="6"/>
      <c r="HJ1908" s="6"/>
      <c r="HK1908" s="6"/>
      <c r="HL1908" s="6"/>
      <c r="HM1908" s="6"/>
      <c r="HN1908" s="6"/>
      <c r="HO1908" s="6"/>
      <c r="HP1908" s="6"/>
      <c r="HQ1908" s="6"/>
      <c r="HR1908" s="6"/>
      <c r="HS1908" s="6"/>
      <c r="HT1908" s="6"/>
      <c r="HU1908" s="6"/>
      <c r="HV1908" s="6"/>
      <c r="HW1908" s="6"/>
      <c r="HX1908" s="6"/>
      <c r="HY1908" s="6"/>
      <c r="HZ1908" s="6"/>
      <c r="IA1908" s="6"/>
      <c r="IB1908" s="6"/>
      <c r="IC1908" s="6"/>
      <c r="ID1908" s="6"/>
      <c r="IE1908" s="6"/>
      <c r="IF1908" s="6"/>
      <c r="IG1908" s="6"/>
      <c r="IH1908" s="6"/>
      <c r="II1908" s="6"/>
      <c r="IJ1908" s="6"/>
      <c r="IK1908" s="6"/>
      <c r="IL1908" s="6"/>
      <c r="IM1908" s="6"/>
      <c r="IN1908" s="6"/>
      <c r="IO1908" s="6"/>
      <c r="IP1908" s="6"/>
      <c r="IQ1908" s="6"/>
      <c r="IR1908" s="6"/>
      <c r="IS1908" s="6"/>
      <c r="IT1908" s="6"/>
      <c r="IU1908" s="6"/>
      <c r="IV1908" s="6"/>
      <c r="IW1908" s="6"/>
      <c r="IX1908" s="6"/>
      <c r="IY1908" s="6"/>
      <c r="IZ1908" s="6"/>
    </row>
    <row r="1909" spans="1:260" s="5" customFormat="1" x14ac:dyDescent="0.35">
      <c r="A1909" s="32">
        <v>1905</v>
      </c>
      <c r="B1909" s="33">
        <f>ESTUDIANTES!B1909</f>
        <v>0</v>
      </c>
      <c r="C1909" s="33">
        <f>ESTUDIANTES!C1909</f>
        <v>0</v>
      </c>
      <c r="D1909" s="99">
        <f>ESTUDIANTES!D1909</f>
        <v>0</v>
      </c>
      <c r="E1909" s="99"/>
      <c r="F1909" s="99"/>
      <c r="G1909" s="99"/>
      <c r="H1909" s="34">
        <f>ESTUDIANTES!E1909</f>
        <v>0</v>
      </c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  <c r="GG1909" s="6"/>
      <c r="GH1909" s="6"/>
      <c r="GI1909" s="6"/>
      <c r="GJ1909" s="6"/>
      <c r="GK1909" s="6"/>
      <c r="GL1909" s="6"/>
      <c r="GM1909" s="6"/>
      <c r="GN1909" s="6"/>
      <c r="GO1909" s="6"/>
      <c r="GP1909" s="6"/>
      <c r="GQ1909" s="6"/>
      <c r="GR1909" s="6"/>
      <c r="GS1909" s="6"/>
      <c r="GT1909" s="6"/>
      <c r="GU1909" s="6"/>
      <c r="GV1909" s="6"/>
      <c r="GW1909" s="6"/>
      <c r="GX1909" s="6"/>
      <c r="GY1909" s="6"/>
      <c r="GZ1909" s="6"/>
      <c r="HA1909" s="6"/>
      <c r="HB1909" s="6"/>
      <c r="HC1909" s="6"/>
      <c r="HD1909" s="6"/>
      <c r="HE1909" s="6"/>
      <c r="HF1909" s="6"/>
      <c r="HG1909" s="6"/>
      <c r="HH1909" s="6"/>
      <c r="HI1909" s="6"/>
      <c r="HJ1909" s="6"/>
      <c r="HK1909" s="6"/>
      <c r="HL1909" s="6"/>
      <c r="HM1909" s="6"/>
      <c r="HN1909" s="6"/>
      <c r="HO1909" s="6"/>
      <c r="HP1909" s="6"/>
      <c r="HQ1909" s="6"/>
      <c r="HR1909" s="6"/>
      <c r="HS1909" s="6"/>
      <c r="HT1909" s="6"/>
      <c r="HU1909" s="6"/>
      <c r="HV1909" s="6"/>
      <c r="HW1909" s="6"/>
      <c r="HX1909" s="6"/>
      <c r="HY1909" s="6"/>
      <c r="HZ1909" s="6"/>
      <c r="IA1909" s="6"/>
      <c r="IB1909" s="6"/>
      <c r="IC1909" s="6"/>
      <c r="ID1909" s="6"/>
      <c r="IE1909" s="6"/>
      <c r="IF1909" s="6"/>
      <c r="IG1909" s="6"/>
      <c r="IH1909" s="6"/>
      <c r="II1909" s="6"/>
      <c r="IJ1909" s="6"/>
      <c r="IK1909" s="6"/>
      <c r="IL1909" s="6"/>
      <c r="IM1909" s="6"/>
      <c r="IN1909" s="6"/>
      <c r="IO1909" s="6"/>
      <c r="IP1909" s="6"/>
      <c r="IQ1909" s="6"/>
      <c r="IR1909" s="6"/>
      <c r="IS1909" s="6"/>
      <c r="IT1909" s="6"/>
      <c r="IU1909" s="6"/>
      <c r="IV1909" s="6"/>
      <c r="IW1909" s="6"/>
      <c r="IX1909" s="6"/>
      <c r="IY1909" s="6"/>
      <c r="IZ1909" s="6"/>
    </row>
    <row r="1910" spans="1:260" s="5" customFormat="1" x14ac:dyDescent="0.35">
      <c r="A1910" s="32">
        <v>1906</v>
      </c>
      <c r="B1910" s="33">
        <f>ESTUDIANTES!B1910</f>
        <v>0</v>
      </c>
      <c r="C1910" s="33">
        <f>ESTUDIANTES!C1910</f>
        <v>0</v>
      </c>
      <c r="D1910" s="99">
        <f>ESTUDIANTES!D1910</f>
        <v>0</v>
      </c>
      <c r="E1910" s="99"/>
      <c r="F1910" s="99"/>
      <c r="G1910" s="99"/>
      <c r="H1910" s="34">
        <f>ESTUDIANTES!E1910</f>
        <v>0</v>
      </c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  <c r="GG1910" s="6"/>
      <c r="GH1910" s="6"/>
      <c r="GI1910" s="6"/>
      <c r="GJ1910" s="6"/>
      <c r="GK1910" s="6"/>
      <c r="GL1910" s="6"/>
      <c r="GM1910" s="6"/>
      <c r="GN1910" s="6"/>
      <c r="GO1910" s="6"/>
      <c r="GP1910" s="6"/>
      <c r="GQ1910" s="6"/>
      <c r="GR1910" s="6"/>
      <c r="GS1910" s="6"/>
      <c r="GT1910" s="6"/>
      <c r="GU1910" s="6"/>
      <c r="GV1910" s="6"/>
      <c r="GW1910" s="6"/>
      <c r="GX1910" s="6"/>
      <c r="GY1910" s="6"/>
      <c r="GZ1910" s="6"/>
      <c r="HA1910" s="6"/>
      <c r="HB1910" s="6"/>
      <c r="HC1910" s="6"/>
      <c r="HD1910" s="6"/>
      <c r="HE1910" s="6"/>
      <c r="HF1910" s="6"/>
      <c r="HG1910" s="6"/>
      <c r="HH1910" s="6"/>
      <c r="HI1910" s="6"/>
      <c r="HJ1910" s="6"/>
      <c r="HK1910" s="6"/>
      <c r="HL1910" s="6"/>
      <c r="HM1910" s="6"/>
      <c r="HN1910" s="6"/>
      <c r="HO1910" s="6"/>
      <c r="HP1910" s="6"/>
      <c r="HQ1910" s="6"/>
      <c r="HR1910" s="6"/>
      <c r="HS1910" s="6"/>
      <c r="HT1910" s="6"/>
      <c r="HU1910" s="6"/>
      <c r="HV1910" s="6"/>
      <c r="HW1910" s="6"/>
      <c r="HX1910" s="6"/>
      <c r="HY1910" s="6"/>
      <c r="HZ1910" s="6"/>
      <c r="IA1910" s="6"/>
      <c r="IB1910" s="6"/>
      <c r="IC1910" s="6"/>
      <c r="ID1910" s="6"/>
      <c r="IE1910" s="6"/>
      <c r="IF1910" s="6"/>
      <c r="IG1910" s="6"/>
      <c r="IH1910" s="6"/>
      <c r="II1910" s="6"/>
      <c r="IJ1910" s="6"/>
      <c r="IK1910" s="6"/>
      <c r="IL1910" s="6"/>
      <c r="IM1910" s="6"/>
      <c r="IN1910" s="6"/>
      <c r="IO1910" s="6"/>
      <c r="IP1910" s="6"/>
      <c r="IQ1910" s="6"/>
      <c r="IR1910" s="6"/>
      <c r="IS1910" s="6"/>
      <c r="IT1910" s="6"/>
      <c r="IU1910" s="6"/>
      <c r="IV1910" s="6"/>
      <c r="IW1910" s="6"/>
      <c r="IX1910" s="6"/>
      <c r="IY1910" s="6"/>
      <c r="IZ1910" s="6"/>
    </row>
    <row r="1911" spans="1:260" s="5" customFormat="1" x14ac:dyDescent="0.35">
      <c r="A1911" s="32">
        <v>1907</v>
      </c>
      <c r="B1911" s="33">
        <f>ESTUDIANTES!B1911</f>
        <v>0</v>
      </c>
      <c r="C1911" s="33">
        <f>ESTUDIANTES!C1911</f>
        <v>0</v>
      </c>
      <c r="D1911" s="99">
        <f>ESTUDIANTES!D1911</f>
        <v>0</v>
      </c>
      <c r="E1911" s="99"/>
      <c r="F1911" s="99"/>
      <c r="G1911" s="99"/>
      <c r="H1911" s="34">
        <f>ESTUDIANTES!E1911</f>
        <v>0</v>
      </c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  <c r="GG1911" s="6"/>
      <c r="GH1911" s="6"/>
      <c r="GI1911" s="6"/>
      <c r="GJ1911" s="6"/>
      <c r="GK1911" s="6"/>
      <c r="GL1911" s="6"/>
      <c r="GM1911" s="6"/>
      <c r="GN1911" s="6"/>
      <c r="GO1911" s="6"/>
      <c r="GP1911" s="6"/>
      <c r="GQ1911" s="6"/>
      <c r="GR1911" s="6"/>
      <c r="GS1911" s="6"/>
      <c r="GT1911" s="6"/>
      <c r="GU1911" s="6"/>
      <c r="GV1911" s="6"/>
      <c r="GW1911" s="6"/>
      <c r="GX1911" s="6"/>
      <c r="GY1911" s="6"/>
      <c r="GZ1911" s="6"/>
      <c r="HA1911" s="6"/>
      <c r="HB1911" s="6"/>
      <c r="HC1911" s="6"/>
      <c r="HD1911" s="6"/>
      <c r="HE1911" s="6"/>
      <c r="HF1911" s="6"/>
      <c r="HG1911" s="6"/>
      <c r="HH1911" s="6"/>
      <c r="HI1911" s="6"/>
      <c r="HJ1911" s="6"/>
      <c r="HK1911" s="6"/>
      <c r="HL1911" s="6"/>
      <c r="HM1911" s="6"/>
      <c r="HN1911" s="6"/>
      <c r="HO1911" s="6"/>
      <c r="HP1911" s="6"/>
      <c r="HQ1911" s="6"/>
      <c r="HR1911" s="6"/>
      <c r="HS1911" s="6"/>
      <c r="HT1911" s="6"/>
      <c r="HU1911" s="6"/>
      <c r="HV1911" s="6"/>
      <c r="HW1911" s="6"/>
      <c r="HX1911" s="6"/>
      <c r="HY1911" s="6"/>
      <c r="HZ1911" s="6"/>
      <c r="IA1911" s="6"/>
      <c r="IB1911" s="6"/>
      <c r="IC1911" s="6"/>
      <c r="ID1911" s="6"/>
      <c r="IE1911" s="6"/>
      <c r="IF1911" s="6"/>
      <c r="IG1911" s="6"/>
      <c r="IH1911" s="6"/>
      <c r="II1911" s="6"/>
      <c r="IJ1911" s="6"/>
      <c r="IK1911" s="6"/>
      <c r="IL1911" s="6"/>
      <c r="IM1911" s="6"/>
      <c r="IN1911" s="6"/>
      <c r="IO1911" s="6"/>
      <c r="IP1911" s="6"/>
      <c r="IQ1911" s="6"/>
      <c r="IR1911" s="6"/>
      <c r="IS1911" s="6"/>
      <c r="IT1911" s="6"/>
      <c r="IU1911" s="6"/>
      <c r="IV1911" s="6"/>
      <c r="IW1911" s="6"/>
      <c r="IX1911" s="6"/>
      <c r="IY1911" s="6"/>
      <c r="IZ1911" s="6"/>
    </row>
    <row r="1912" spans="1:260" s="5" customFormat="1" x14ac:dyDescent="0.35">
      <c r="A1912" s="32">
        <v>1908</v>
      </c>
      <c r="B1912" s="33">
        <f>ESTUDIANTES!B1912</f>
        <v>0</v>
      </c>
      <c r="C1912" s="33">
        <f>ESTUDIANTES!C1912</f>
        <v>0</v>
      </c>
      <c r="D1912" s="99">
        <f>ESTUDIANTES!D1912</f>
        <v>0</v>
      </c>
      <c r="E1912" s="99"/>
      <c r="F1912" s="99"/>
      <c r="G1912" s="99"/>
      <c r="H1912" s="34">
        <f>ESTUDIANTES!E1912</f>
        <v>0</v>
      </c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  <c r="GG1912" s="6"/>
      <c r="GH1912" s="6"/>
      <c r="GI1912" s="6"/>
      <c r="GJ1912" s="6"/>
      <c r="GK1912" s="6"/>
      <c r="GL1912" s="6"/>
      <c r="GM1912" s="6"/>
      <c r="GN1912" s="6"/>
      <c r="GO1912" s="6"/>
      <c r="GP1912" s="6"/>
      <c r="GQ1912" s="6"/>
      <c r="GR1912" s="6"/>
      <c r="GS1912" s="6"/>
      <c r="GT1912" s="6"/>
      <c r="GU1912" s="6"/>
      <c r="GV1912" s="6"/>
      <c r="GW1912" s="6"/>
      <c r="GX1912" s="6"/>
      <c r="GY1912" s="6"/>
      <c r="GZ1912" s="6"/>
      <c r="HA1912" s="6"/>
      <c r="HB1912" s="6"/>
      <c r="HC1912" s="6"/>
      <c r="HD1912" s="6"/>
      <c r="HE1912" s="6"/>
      <c r="HF1912" s="6"/>
      <c r="HG1912" s="6"/>
      <c r="HH1912" s="6"/>
      <c r="HI1912" s="6"/>
      <c r="HJ1912" s="6"/>
      <c r="HK1912" s="6"/>
      <c r="HL1912" s="6"/>
      <c r="HM1912" s="6"/>
      <c r="HN1912" s="6"/>
      <c r="HO1912" s="6"/>
      <c r="HP1912" s="6"/>
      <c r="HQ1912" s="6"/>
      <c r="HR1912" s="6"/>
      <c r="HS1912" s="6"/>
      <c r="HT1912" s="6"/>
      <c r="HU1912" s="6"/>
      <c r="HV1912" s="6"/>
      <c r="HW1912" s="6"/>
      <c r="HX1912" s="6"/>
      <c r="HY1912" s="6"/>
      <c r="HZ1912" s="6"/>
      <c r="IA1912" s="6"/>
      <c r="IB1912" s="6"/>
      <c r="IC1912" s="6"/>
      <c r="ID1912" s="6"/>
      <c r="IE1912" s="6"/>
      <c r="IF1912" s="6"/>
      <c r="IG1912" s="6"/>
      <c r="IH1912" s="6"/>
      <c r="II1912" s="6"/>
      <c r="IJ1912" s="6"/>
      <c r="IK1912" s="6"/>
      <c r="IL1912" s="6"/>
      <c r="IM1912" s="6"/>
      <c r="IN1912" s="6"/>
      <c r="IO1912" s="6"/>
      <c r="IP1912" s="6"/>
      <c r="IQ1912" s="6"/>
      <c r="IR1912" s="6"/>
      <c r="IS1912" s="6"/>
      <c r="IT1912" s="6"/>
      <c r="IU1912" s="6"/>
      <c r="IV1912" s="6"/>
      <c r="IW1912" s="6"/>
      <c r="IX1912" s="6"/>
      <c r="IY1912" s="6"/>
      <c r="IZ1912" s="6"/>
    </row>
    <row r="1913" spans="1:260" s="5" customFormat="1" x14ac:dyDescent="0.35">
      <c r="A1913" s="32">
        <v>1909</v>
      </c>
      <c r="B1913" s="33">
        <f>ESTUDIANTES!B1913</f>
        <v>0</v>
      </c>
      <c r="C1913" s="33">
        <f>ESTUDIANTES!C1913</f>
        <v>0</v>
      </c>
      <c r="D1913" s="99">
        <f>ESTUDIANTES!D1913</f>
        <v>0</v>
      </c>
      <c r="E1913" s="99"/>
      <c r="F1913" s="99"/>
      <c r="G1913" s="99"/>
      <c r="H1913" s="34">
        <f>ESTUDIANTES!E1913</f>
        <v>0</v>
      </c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  <c r="GG1913" s="6"/>
      <c r="GH1913" s="6"/>
      <c r="GI1913" s="6"/>
      <c r="GJ1913" s="6"/>
      <c r="GK1913" s="6"/>
      <c r="GL1913" s="6"/>
      <c r="GM1913" s="6"/>
      <c r="GN1913" s="6"/>
      <c r="GO1913" s="6"/>
      <c r="GP1913" s="6"/>
      <c r="GQ1913" s="6"/>
      <c r="GR1913" s="6"/>
      <c r="GS1913" s="6"/>
      <c r="GT1913" s="6"/>
      <c r="GU1913" s="6"/>
      <c r="GV1913" s="6"/>
      <c r="GW1913" s="6"/>
      <c r="GX1913" s="6"/>
      <c r="GY1913" s="6"/>
      <c r="GZ1913" s="6"/>
      <c r="HA1913" s="6"/>
      <c r="HB1913" s="6"/>
      <c r="HC1913" s="6"/>
      <c r="HD1913" s="6"/>
      <c r="HE1913" s="6"/>
      <c r="HF1913" s="6"/>
      <c r="HG1913" s="6"/>
      <c r="HH1913" s="6"/>
      <c r="HI1913" s="6"/>
      <c r="HJ1913" s="6"/>
      <c r="HK1913" s="6"/>
      <c r="HL1913" s="6"/>
      <c r="HM1913" s="6"/>
      <c r="HN1913" s="6"/>
      <c r="HO1913" s="6"/>
      <c r="HP1913" s="6"/>
      <c r="HQ1913" s="6"/>
      <c r="HR1913" s="6"/>
      <c r="HS1913" s="6"/>
      <c r="HT1913" s="6"/>
      <c r="HU1913" s="6"/>
      <c r="HV1913" s="6"/>
      <c r="HW1913" s="6"/>
      <c r="HX1913" s="6"/>
      <c r="HY1913" s="6"/>
      <c r="HZ1913" s="6"/>
      <c r="IA1913" s="6"/>
      <c r="IB1913" s="6"/>
      <c r="IC1913" s="6"/>
      <c r="ID1913" s="6"/>
      <c r="IE1913" s="6"/>
      <c r="IF1913" s="6"/>
      <c r="IG1913" s="6"/>
      <c r="IH1913" s="6"/>
      <c r="II1913" s="6"/>
      <c r="IJ1913" s="6"/>
      <c r="IK1913" s="6"/>
      <c r="IL1913" s="6"/>
      <c r="IM1913" s="6"/>
      <c r="IN1913" s="6"/>
      <c r="IO1913" s="6"/>
      <c r="IP1913" s="6"/>
      <c r="IQ1913" s="6"/>
      <c r="IR1913" s="6"/>
      <c r="IS1913" s="6"/>
      <c r="IT1913" s="6"/>
      <c r="IU1913" s="6"/>
      <c r="IV1913" s="6"/>
      <c r="IW1913" s="6"/>
      <c r="IX1913" s="6"/>
      <c r="IY1913" s="6"/>
      <c r="IZ1913" s="6"/>
    </row>
    <row r="1914" spans="1:260" s="5" customFormat="1" x14ac:dyDescent="0.35">
      <c r="A1914" s="32">
        <v>1910</v>
      </c>
      <c r="B1914" s="33">
        <f>ESTUDIANTES!B1914</f>
        <v>0</v>
      </c>
      <c r="C1914" s="33">
        <f>ESTUDIANTES!C1914</f>
        <v>0</v>
      </c>
      <c r="D1914" s="99">
        <f>ESTUDIANTES!D1914</f>
        <v>0</v>
      </c>
      <c r="E1914" s="99"/>
      <c r="F1914" s="99"/>
      <c r="G1914" s="99"/>
      <c r="H1914" s="34">
        <f>ESTUDIANTES!E1914</f>
        <v>0</v>
      </c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  <c r="GG1914" s="6"/>
      <c r="GH1914" s="6"/>
      <c r="GI1914" s="6"/>
      <c r="GJ1914" s="6"/>
      <c r="GK1914" s="6"/>
      <c r="GL1914" s="6"/>
      <c r="GM1914" s="6"/>
      <c r="GN1914" s="6"/>
      <c r="GO1914" s="6"/>
      <c r="GP1914" s="6"/>
      <c r="GQ1914" s="6"/>
      <c r="GR1914" s="6"/>
      <c r="GS1914" s="6"/>
      <c r="GT1914" s="6"/>
      <c r="GU1914" s="6"/>
      <c r="GV1914" s="6"/>
      <c r="GW1914" s="6"/>
      <c r="GX1914" s="6"/>
      <c r="GY1914" s="6"/>
      <c r="GZ1914" s="6"/>
      <c r="HA1914" s="6"/>
      <c r="HB1914" s="6"/>
      <c r="HC1914" s="6"/>
      <c r="HD1914" s="6"/>
      <c r="HE1914" s="6"/>
      <c r="HF1914" s="6"/>
      <c r="HG1914" s="6"/>
      <c r="HH1914" s="6"/>
      <c r="HI1914" s="6"/>
      <c r="HJ1914" s="6"/>
      <c r="HK1914" s="6"/>
      <c r="HL1914" s="6"/>
      <c r="HM1914" s="6"/>
      <c r="HN1914" s="6"/>
      <c r="HO1914" s="6"/>
      <c r="HP1914" s="6"/>
      <c r="HQ1914" s="6"/>
      <c r="HR1914" s="6"/>
      <c r="HS1914" s="6"/>
      <c r="HT1914" s="6"/>
      <c r="HU1914" s="6"/>
      <c r="HV1914" s="6"/>
      <c r="HW1914" s="6"/>
      <c r="HX1914" s="6"/>
      <c r="HY1914" s="6"/>
      <c r="HZ1914" s="6"/>
      <c r="IA1914" s="6"/>
      <c r="IB1914" s="6"/>
      <c r="IC1914" s="6"/>
      <c r="ID1914" s="6"/>
      <c r="IE1914" s="6"/>
      <c r="IF1914" s="6"/>
      <c r="IG1914" s="6"/>
      <c r="IH1914" s="6"/>
      <c r="II1914" s="6"/>
      <c r="IJ1914" s="6"/>
      <c r="IK1914" s="6"/>
      <c r="IL1914" s="6"/>
      <c r="IM1914" s="6"/>
      <c r="IN1914" s="6"/>
      <c r="IO1914" s="6"/>
      <c r="IP1914" s="6"/>
      <c r="IQ1914" s="6"/>
      <c r="IR1914" s="6"/>
      <c r="IS1914" s="6"/>
      <c r="IT1914" s="6"/>
      <c r="IU1914" s="6"/>
      <c r="IV1914" s="6"/>
      <c r="IW1914" s="6"/>
      <c r="IX1914" s="6"/>
      <c r="IY1914" s="6"/>
      <c r="IZ1914" s="6"/>
    </row>
    <row r="1915" spans="1:260" s="5" customFormat="1" x14ac:dyDescent="0.35">
      <c r="A1915" s="32">
        <v>1911</v>
      </c>
      <c r="B1915" s="33">
        <f>ESTUDIANTES!B1915</f>
        <v>0</v>
      </c>
      <c r="C1915" s="33">
        <f>ESTUDIANTES!C1915</f>
        <v>0</v>
      </c>
      <c r="D1915" s="99">
        <f>ESTUDIANTES!D1915</f>
        <v>0</v>
      </c>
      <c r="E1915" s="99"/>
      <c r="F1915" s="99"/>
      <c r="G1915" s="99"/>
      <c r="H1915" s="34">
        <f>ESTUDIANTES!E1915</f>
        <v>0</v>
      </c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  <c r="GG1915" s="6"/>
      <c r="GH1915" s="6"/>
      <c r="GI1915" s="6"/>
      <c r="GJ1915" s="6"/>
      <c r="GK1915" s="6"/>
      <c r="GL1915" s="6"/>
      <c r="GM1915" s="6"/>
      <c r="GN1915" s="6"/>
      <c r="GO1915" s="6"/>
      <c r="GP1915" s="6"/>
      <c r="GQ1915" s="6"/>
      <c r="GR1915" s="6"/>
      <c r="GS1915" s="6"/>
      <c r="GT1915" s="6"/>
      <c r="GU1915" s="6"/>
      <c r="GV1915" s="6"/>
      <c r="GW1915" s="6"/>
      <c r="GX1915" s="6"/>
      <c r="GY1915" s="6"/>
      <c r="GZ1915" s="6"/>
      <c r="HA1915" s="6"/>
      <c r="HB1915" s="6"/>
      <c r="HC1915" s="6"/>
      <c r="HD1915" s="6"/>
      <c r="HE1915" s="6"/>
      <c r="HF1915" s="6"/>
      <c r="HG1915" s="6"/>
      <c r="HH1915" s="6"/>
      <c r="HI1915" s="6"/>
      <c r="HJ1915" s="6"/>
      <c r="HK1915" s="6"/>
      <c r="HL1915" s="6"/>
      <c r="HM1915" s="6"/>
      <c r="HN1915" s="6"/>
      <c r="HO1915" s="6"/>
      <c r="HP1915" s="6"/>
      <c r="HQ1915" s="6"/>
      <c r="HR1915" s="6"/>
      <c r="HS1915" s="6"/>
      <c r="HT1915" s="6"/>
      <c r="HU1915" s="6"/>
      <c r="HV1915" s="6"/>
      <c r="HW1915" s="6"/>
      <c r="HX1915" s="6"/>
      <c r="HY1915" s="6"/>
      <c r="HZ1915" s="6"/>
      <c r="IA1915" s="6"/>
      <c r="IB1915" s="6"/>
      <c r="IC1915" s="6"/>
      <c r="ID1915" s="6"/>
      <c r="IE1915" s="6"/>
      <c r="IF1915" s="6"/>
      <c r="IG1915" s="6"/>
      <c r="IH1915" s="6"/>
      <c r="II1915" s="6"/>
      <c r="IJ1915" s="6"/>
      <c r="IK1915" s="6"/>
      <c r="IL1915" s="6"/>
      <c r="IM1915" s="6"/>
      <c r="IN1915" s="6"/>
      <c r="IO1915" s="6"/>
      <c r="IP1915" s="6"/>
      <c r="IQ1915" s="6"/>
      <c r="IR1915" s="6"/>
      <c r="IS1915" s="6"/>
      <c r="IT1915" s="6"/>
      <c r="IU1915" s="6"/>
      <c r="IV1915" s="6"/>
      <c r="IW1915" s="6"/>
      <c r="IX1915" s="6"/>
      <c r="IY1915" s="6"/>
      <c r="IZ1915" s="6"/>
    </row>
    <row r="1916" spans="1:260" s="5" customFormat="1" x14ac:dyDescent="0.35">
      <c r="A1916" s="32">
        <v>1912</v>
      </c>
      <c r="B1916" s="33">
        <f>ESTUDIANTES!B1916</f>
        <v>0</v>
      </c>
      <c r="C1916" s="33">
        <f>ESTUDIANTES!C1916</f>
        <v>0</v>
      </c>
      <c r="D1916" s="99">
        <f>ESTUDIANTES!D1916</f>
        <v>0</v>
      </c>
      <c r="E1916" s="99"/>
      <c r="F1916" s="99"/>
      <c r="G1916" s="99"/>
      <c r="H1916" s="34">
        <f>ESTUDIANTES!E1916</f>
        <v>0</v>
      </c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  <c r="GG1916" s="6"/>
      <c r="GH1916" s="6"/>
      <c r="GI1916" s="6"/>
      <c r="GJ1916" s="6"/>
      <c r="GK1916" s="6"/>
      <c r="GL1916" s="6"/>
      <c r="GM1916" s="6"/>
      <c r="GN1916" s="6"/>
      <c r="GO1916" s="6"/>
      <c r="GP1916" s="6"/>
      <c r="GQ1916" s="6"/>
      <c r="GR1916" s="6"/>
      <c r="GS1916" s="6"/>
      <c r="GT1916" s="6"/>
      <c r="GU1916" s="6"/>
      <c r="GV1916" s="6"/>
      <c r="GW1916" s="6"/>
      <c r="GX1916" s="6"/>
      <c r="GY1916" s="6"/>
      <c r="GZ1916" s="6"/>
      <c r="HA1916" s="6"/>
      <c r="HB1916" s="6"/>
      <c r="HC1916" s="6"/>
      <c r="HD1916" s="6"/>
      <c r="HE1916" s="6"/>
      <c r="HF1916" s="6"/>
      <c r="HG1916" s="6"/>
      <c r="HH1916" s="6"/>
      <c r="HI1916" s="6"/>
      <c r="HJ1916" s="6"/>
      <c r="HK1916" s="6"/>
      <c r="HL1916" s="6"/>
      <c r="HM1916" s="6"/>
      <c r="HN1916" s="6"/>
      <c r="HO1916" s="6"/>
      <c r="HP1916" s="6"/>
      <c r="HQ1916" s="6"/>
      <c r="HR1916" s="6"/>
      <c r="HS1916" s="6"/>
      <c r="HT1916" s="6"/>
      <c r="HU1916" s="6"/>
      <c r="HV1916" s="6"/>
      <c r="HW1916" s="6"/>
      <c r="HX1916" s="6"/>
      <c r="HY1916" s="6"/>
      <c r="HZ1916" s="6"/>
      <c r="IA1916" s="6"/>
      <c r="IB1916" s="6"/>
      <c r="IC1916" s="6"/>
      <c r="ID1916" s="6"/>
      <c r="IE1916" s="6"/>
      <c r="IF1916" s="6"/>
      <c r="IG1916" s="6"/>
      <c r="IH1916" s="6"/>
      <c r="II1916" s="6"/>
      <c r="IJ1916" s="6"/>
      <c r="IK1916" s="6"/>
      <c r="IL1916" s="6"/>
      <c r="IM1916" s="6"/>
      <c r="IN1916" s="6"/>
      <c r="IO1916" s="6"/>
      <c r="IP1916" s="6"/>
      <c r="IQ1916" s="6"/>
      <c r="IR1916" s="6"/>
      <c r="IS1916" s="6"/>
      <c r="IT1916" s="6"/>
      <c r="IU1916" s="6"/>
      <c r="IV1916" s="6"/>
      <c r="IW1916" s="6"/>
      <c r="IX1916" s="6"/>
      <c r="IY1916" s="6"/>
      <c r="IZ1916" s="6"/>
    </row>
    <row r="1917" spans="1:260" s="5" customFormat="1" x14ac:dyDescent="0.35">
      <c r="A1917" s="32">
        <v>1913</v>
      </c>
      <c r="B1917" s="33">
        <f>ESTUDIANTES!B1917</f>
        <v>0</v>
      </c>
      <c r="C1917" s="33">
        <f>ESTUDIANTES!C1917</f>
        <v>0</v>
      </c>
      <c r="D1917" s="99">
        <f>ESTUDIANTES!D1917</f>
        <v>0</v>
      </c>
      <c r="E1917" s="99"/>
      <c r="F1917" s="99"/>
      <c r="G1917" s="99"/>
      <c r="H1917" s="34">
        <f>ESTUDIANTES!E1917</f>
        <v>0</v>
      </c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  <c r="GG1917" s="6"/>
      <c r="GH1917" s="6"/>
      <c r="GI1917" s="6"/>
      <c r="GJ1917" s="6"/>
      <c r="GK1917" s="6"/>
      <c r="GL1917" s="6"/>
      <c r="GM1917" s="6"/>
      <c r="GN1917" s="6"/>
      <c r="GO1917" s="6"/>
      <c r="GP1917" s="6"/>
      <c r="GQ1917" s="6"/>
      <c r="GR1917" s="6"/>
      <c r="GS1917" s="6"/>
      <c r="GT1917" s="6"/>
      <c r="GU1917" s="6"/>
      <c r="GV1917" s="6"/>
      <c r="GW1917" s="6"/>
      <c r="GX1917" s="6"/>
      <c r="GY1917" s="6"/>
      <c r="GZ1917" s="6"/>
      <c r="HA1917" s="6"/>
      <c r="HB1917" s="6"/>
      <c r="HC1917" s="6"/>
      <c r="HD1917" s="6"/>
      <c r="HE1917" s="6"/>
      <c r="HF1917" s="6"/>
      <c r="HG1917" s="6"/>
      <c r="HH1917" s="6"/>
      <c r="HI1917" s="6"/>
      <c r="HJ1917" s="6"/>
      <c r="HK1917" s="6"/>
      <c r="HL1917" s="6"/>
      <c r="HM1917" s="6"/>
      <c r="HN1917" s="6"/>
      <c r="HO1917" s="6"/>
      <c r="HP1917" s="6"/>
      <c r="HQ1917" s="6"/>
      <c r="HR1917" s="6"/>
      <c r="HS1917" s="6"/>
      <c r="HT1917" s="6"/>
      <c r="HU1917" s="6"/>
      <c r="HV1917" s="6"/>
      <c r="HW1917" s="6"/>
      <c r="HX1917" s="6"/>
      <c r="HY1917" s="6"/>
      <c r="HZ1917" s="6"/>
      <c r="IA1917" s="6"/>
      <c r="IB1917" s="6"/>
      <c r="IC1917" s="6"/>
      <c r="ID1917" s="6"/>
      <c r="IE1917" s="6"/>
      <c r="IF1917" s="6"/>
      <c r="IG1917" s="6"/>
      <c r="IH1917" s="6"/>
      <c r="II1917" s="6"/>
      <c r="IJ1917" s="6"/>
      <c r="IK1917" s="6"/>
      <c r="IL1917" s="6"/>
      <c r="IM1917" s="6"/>
      <c r="IN1917" s="6"/>
      <c r="IO1917" s="6"/>
      <c r="IP1917" s="6"/>
      <c r="IQ1917" s="6"/>
      <c r="IR1917" s="6"/>
      <c r="IS1917" s="6"/>
      <c r="IT1917" s="6"/>
      <c r="IU1917" s="6"/>
      <c r="IV1917" s="6"/>
      <c r="IW1917" s="6"/>
      <c r="IX1917" s="6"/>
      <c r="IY1917" s="6"/>
      <c r="IZ1917" s="6"/>
    </row>
    <row r="1918" spans="1:260" s="5" customFormat="1" x14ac:dyDescent="0.35">
      <c r="A1918" s="32">
        <v>1914</v>
      </c>
      <c r="B1918" s="33">
        <f>ESTUDIANTES!B1918</f>
        <v>0</v>
      </c>
      <c r="C1918" s="33">
        <f>ESTUDIANTES!C1918</f>
        <v>0</v>
      </c>
      <c r="D1918" s="99">
        <f>ESTUDIANTES!D1918</f>
        <v>0</v>
      </c>
      <c r="E1918" s="99"/>
      <c r="F1918" s="99"/>
      <c r="G1918" s="99"/>
      <c r="H1918" s="34">
        <f>ESTUDIANTES!E1918</f>
        <v>0</v>
      </c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  <c r="GG1918" s="6"/>
      <c r="GH1918" s="6"/>
      <c r="GI1918" s="6"/>
      <c r="GJ1918" s="6"/>
      <c r="GK1918" s="6"/>
      <c r="GL1918" s="6"/>
      <c r="GM1918" s="6"/>
      <c r="GN1918" s="6"/>
      <c r="GO1918" s="6"/>
      <c r="GP1918" s="6"/>
      <c r="GQ1918" s="6"/>
      <c r="GR1918" s="6"/>
      <c r="GS1918" s="6"/>
      <c r="GT1918" s="6"/>
      <c r="GU1918" s="6"/>
      <c r="GV1918" s="6"/>
      <c r="GW1918" s="6"/>
      <c r="GX1918" s="6"/>
      <c r="GY1918" s="6"/>
      <c r="GZ1918" s="6"/>
      <c r="HA1918" s="6"/>
      <c r="HB1918" s="6"/>
      <c r="HC1918" s="6"/>
      <c r="HD1918" s="6"/>
      <c r="HE1918" s="6"/>
      <c r="HF1918" s="6"/>
      <c r="HG1918" s="6"/>
      <c r="HH1918" s="6"/>
      <c r="HI1918" s="6"/>
      <c r="HJ1918" s="6"/>
      <c r="HK1918" s="6"/>
      <c r="HL1918" s="6"/>
      <c r="HM1918" s="6"/>
      <c r="HN1918" s="6"/>
      <c r="HO1918" s="6"/>
      <c r="HP1918" s="6"/>
      <c r="HQ1918" s="6"/>
      <c r="HR1918" s="6"/>
      <c r="HS1918" s="6"/>
      <c r="HT1918" s="6"/>
      <c r="HU1918" s="6"/>
      <c r="HV1918" s="6"/>
      <c r="HW1918" s="6"/>
      <c r="HX1918" s="6"/>
      <c r="HY1918" s="6"/>
      <c r="HZ1918" s="6"/>
      <c r="IA1918" s="6"/>
      <c r="IB1918" s="6"/>
      <c r="IC1918" s="6"/>
      <c r="ID1918" s="6"/>
      <c r="IE1918" s="6"/>
      <c r="IF1918" s="6"/>
      <c r="IG1918" s="6"/>
      <c r="IH1918" s="6"/>
      <c r="II1918" s="6"/>
      <c r="IJ1918" s="6"/>
      <c r="IK1918" s="6"/>
      <c r="IL1918" s="6"/>
      <c r="IM1918" s="6"/>
      <c r="IN1918" s="6"/>
      <c r="IO1918" s="6"/>
      <c r="IP1918" s="6"/>
      <c r="IQ1918" s="6"/>
      <c r="IR1918" s="6"/>
      <c r="IS1918" s="6"/>
      <c r="IT1918" s="6"/>
      <c r="IU1918" s="6"/>
      <c r="IV1918" s="6"/>
      <c r="IW1918" s="6"/>
      <c r="IX1918" s="6"/>
      <c r="IY1918" s="6"/>
      <c r="IZ1918" s="6"/>
    </row>
    <row r="1919" spans="1:260" s="5" customFormat="1" x14ac:dyDescent="0.35">
      <c r="A1919" s="32">
        <v>1915</v>
      </c>
      <c r="B1919" s="33">
        <f>ESTUDIANTES!B1919</f>
        <v>0</v>
      </c>
      <c r="C1919" s="33">
        <f>ESTUDIANTES!C1919</f>
        <v>0</v>
      </c>
      <c r="D1919" s="99">
        <f>ESTUDIANTES!D1919</f>
        <v>0</v>
      </c>
      <c r="E1919" s="99"/>
      <c r="F1919" s="99"/>
      <c r="G1919" s="99"/>
      <c r="H1919" s="34">
        <f>ESTUDIANTES!E1919</f>
        <v>0</v>
      </c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  <c r="GG1919" s="6"/>
      <c r="GH1919" s="6"/>
      <c r="GI1919" s="6"/>
      <c r="GJ1919" s="6"/>
      <c r="GK1919" s="6"/>
      <c r="GL1919" s="6"/>
      <c r="GM1919" s="6"/>
      <c r="GN1919" s="6"/>
      <c r="GO1919" s="6"/>
      <c r="GP1919" s="6"/>
      <c r="GQ1919" s="6"/>
      <c r="GR1919" s="6"/>
      <c r="GS1919" s="6"/>
      <c r="GT1919" s="6"/>
      <c r="GU1919" s="6"/>
      <c r="GV1919" s="6"/>
      <c r="GW1919" s="6"/>
      <c r="GX1919" s="6"/>
      <c r="GY1919" s="6"/>
      <c r="GZ1919" s="6"/>
      <c r="HA1919" s="6"/>
      <c r="HB1919" s="6"/>
      <c r="HC1919" s="6"/>
      <c r="HD1919" s="6"/>
      <c r="HE1919" s="6"/>
      <c r="HF1919" s="6"/>
      <c r="HG1919" s="6"/>
      <c r="HH1919" s="6"/>
      <c r="HI1919" s="6"/>
      <c r="HJ1919" s="6"/>
      <c r="HK1919" s="6"/>
      <c r="HL1919" s="6"/>
      <c r="HM1919" s="6"/>
      <c r="HN1919" s="6"/>
      <c r="HO1919" s="6"/>
      <c r="HP1919" s="6"/>
      <c r="HQ1919" s="6"/>
      <c r="HR1919" s="6"/>
      <c r="HS1919" s="6"/>
      <c r="HT1919" s="6"/>
      <c r="HU1919" s="6"/>
      <c r="HV1919" s="6"/>
      <c r="HW1919" s="6"/>
      <c r="HX1919" s="6"/>
      <c r="HY1919" s="6"/>
      <c r="HZ1919" s="6"/>
      <c r="IA1919" s="6"/>
      <c r="IB1919" s="6"/>
      <c r="IC1919" s="6"/>
      <c r="ID1919" s="6"/>
      <c r="IE1919" s="6"/>
      <c r="IF1919" s="6"/>
      <c r="IG1919" s="6"/>
      <c r="IH1919" s="6"/>
      <c r="II1919" s="6"/>
      <c r="IJ1919" s="6"/>
      <c r="IK1919" s="6"/>
      <c r="IL1919" s="6"/>
      <c r="IM1919" s="6"/>
      <c r="IN1919" s="6"/>
      <c r="IO1919" s="6"/>
      <c r="IP1919" s="6"/>
      <c r="IQ1919" s="6"/>
      <c r="IR1919" s="6"/>
      <c r="IS1919" s="6"/>
      <c r="IT1919" s="6"/>
      <c r="IU1919" s="6"/>
      <c r="IV1919" s="6"/>
      <c r="IW1919" s="6"/>
      <c r="IX1919" s="6"/>
      <c r="IY1919" s="6"/>
      <c r="IZ1919" s="6"/>
    </row>
    <row r="1920" spans="1:260" s="5" customFormat="1" x14ac:dyDescent="0.35">
      <c r="A1920" s="32">
        <v>1916</v>
      </c>
      <c r="B1920" s="33">
        <f>ESTUDIANTES!B1920</f>
        <v>0</v>
      </c>
      <c r="C1920" s="33">
        <f>ESTUDIANTES!C1920</f>
        <v>0</v>
      </c>
      <c r="D1920" s="99">
        <f>ESTUDIANTES!D1920</f>
        <v>0</v>
      </c>
      <c r="E1920" s="99"/>
      <c r="F1920" s="99"/>
      <c r="G1920" s="99"/>
      <c r="H1920" s="34">
        <f>ESTUDIANTES!E1920</f>
        <v>0</v>
      </c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  <c r="GG1920" s="6"/>
      <c r="GH1920" s="6"/>
      <c r="GI1920" s="6"/>
      <c r="GJ1920" s="6"/>
      <c r="GK1920" s="6"/>
      <c r="GL1920" s="6"/>
      <c r="GM1920" s="6"/>
      <c r="GN1920" s="6"/>
      <c r="GO1920" s="6"/>
      <c r="GP1920" s="6"/>
      <c r="GQ1920" s="6"/>
      <c r="GR1920" s="6"/>
      <c r="GS1920" s="6"/>
      <c r="GT1920" s="6"/>
      <c r="GU1920" s="6"/>
      <c r="GV1920" s="6"/>
      <c r="GW1920" s="6"/>
      <c r="GX1920" s="6"/>
      <c r="GY1920" s="6"/>
      <c r="GZ1920" s="6"/>
      <c r="HA1920" s="6"/>
      <c r="HB1920" s="6"/>
      <c r="HC1920" s="6"/>
      <c r="HD1920" s="6"/>
      <c r="HE1920" s="6"/>
      <c r="HF1920" s="6"/>
      <c r="HG1920" s="6"/>
      <c r="HH1920" s="6"/>
      <c r="HI1920" s="6"/>
      <c r="HJ1920" s="6"/>
      <c r="HK1920" s="6"/>
      <c r="HL1920" s="6"/>
      <c r="HM1920" s="6"/>
      <c r="HN1920" s="6"/>
      <c r="HO1920" s="6"/>
      <c r="HP1920" s="6"/>
      <c r="HQ1920" s="6"/>
      <c r="HR1920" s="6"/>
      <c r="HS1920" s="6"/>
      <c r="HT1920" s="6"/>
      <c r="HU1920" s="6"/>
      <c r="HV1920" s="6"/>
      <c r="HW1920" s="6"/>
      <c r="HX1920" s="6"/>
      <c r="HY1920" s="6"/>
      <c r="HZ1920" s="6"/>
      <c r="IA1920" s="6"/>
      <c r="IB1920" s="6"/>
      <c r="IC1920" s="6"/>
      <c r="ID1920" s="6"/>
      <c r="IE1920" s="6"/>
      <c r="IF1920" s="6"/>
      <c r="IG1920" s="6"/>
      <c r="IH1920" s="6"/>
      <c r="II1920" s="6"/>
      <c r="IJ1920" s="6"/>
      <c r="IK1920" s="6"/>
      <c r="IL1920" s="6"/>
      <c r="IM1920" s="6"/>
      <c r="IN1920" s="6"/>
      <c r="IO1920" s="6"/>
      <c r="IP1920" s="6"/>
      <c r="IQ1920" s="6"/>
      <c r="IR1920" s="6"/>
      <c r="IS1920" s="6"/>
      <c r="IT1920" s="6"/>
      <c r="IU1920" s="6"/>
      <c r="IV1920" s="6"/>
      <c r="IW1920" s="6"/>
      <c r="IX1920" s="6"/>
      <c r="IY1920" s="6"/>
      <c r="IZ1920" s="6"/>
    </row>
    <row r="1921" spans="1:260" s="5" customFormat="1" x14ac:dyDescent="0.35">
      <c r="A1921" s="32">
        <v>1917</v>
      </c>
      <c r="B1921" s="33">
        <f>ESTUDIANTES!B1921</f>
        <v>0</v>
      </c>
      <c r="C1921" s="33">
        <f>ESTUDIANTES!C1921</f>
        <v>0</v>
      </c>
      <c r="D1921" s="99">
        <f>ESTUDIANTES!D1921</f>
        <v>0</v>
      </c>
      <c r="E1921" s="99"/>
      <c r="F1921" s="99"/>
      <c r="G1921" s="99"/>
      <c r="H1921" s="34">
        <f>ESTUDIANTES!E1921</f>
        <v>0</v>
      </c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  <c r="GG1921" s="6"/>
      <c r="GH1921" s="6"/>
      <c r="GI1921" s="6"/>
      <c r="GJ1921" s="6"/>
      <c r="GK1921" s="6"/>
      <c r="GL1921" s="6"/>
      <c r="GM1921" s="6"/>
      <c r="GN1921" s="6"/>
      <c r="GO1921" s="6"/>
      <c r="GP1921" s="6"/>
      <c r="GQ1921" s="6"/>
      <c r="GR1921" s="6"/>
      <c r="GS1921" s="6"/>
      <c r="GT1921" s="6"/>
      <c r="GU1921" s="6"/>
      <c r="GV1921" s="6"/>
      <c r="GW1921" s="6"/>
      <c r="GX1921" s="6"/>
      <c r="GY1921" s="6"/>
      <c r="GZ1921" s="6"/>
      <c r="HA1921" s="6"/>
      <c r="HB1921" s="6"/>
      <c r="HC1921" s="6"/>
      <c r="HD1921" s="6"/>
      <c r="HE1921" s="6"/>
      <c r="HF1921" s="6"/>
      <c r="HG1921" s="6"/>
      <c r="HH1921" s="6"/>
      <c r="HI1921" s="6"/>
      <c r="HJ1921" s="6"/>
      <c r="HK1921" s="6"/>
      <c r="HL1921" s="6"/>
      <c r="HM1921" s="6"/>
      <c r="HN1921" s="6"/>
      <c r="HO1921" s="6"/>
      <c r="HP1921" s="6"/>
      <c r="HQ1921" s="6"/>
      <c r="HR1921" s="6"/>
      <c r="HS1921" s="6"/>
      <c r="HT1921" s="6"/>
      <c r="HU1921" s="6"/>
      <c r="HV1921" s="6"/>
      <c r="HW1921" s="6"/>
      <c r="HX1921" s="6"/>
      <c r="HY1921" s="6"/>
      <c r="HZ1921" s="6"/>
      <c r="IA1921" s="6"/>
      <c r="IB1921" s="6"/>
      <c r="IC1921" s="6"/>
      <c r="ID1921" s="6"/>
      <c r="IE1921" s="6"/>
      <c r="IF1921" s="6"/>
      <c r="IG1921" s="6"/>
      <c r="IH1921" s="6"/>
      <c r="II1921" s="6"/>
      <c r="IJ1921" s="6"/>
      <c r="IK1921" s="6"/>
      <c r="IL1921" s="6"/>
      <c r="IM1921" s="6"/>
      <c r="IN1921" s="6"/>
      <c r="IO1921" s="6"/>
      <c r="IP1921" s="6"/>
      <c r="IQ1921" s="6"/>
      <c r="IR1921" s="6"/>
      <c r="IS1921" s="6"/>
      <c r="IT1921" s="6"/>
      <c r="IU1921" s="6"/>
      <c r="IV1921" s="6"/>
      <c r="IW1921" s="6"/>
      <c r="IX1921" s="6"/>
      <c r="IY1921" s="6"/>
      <c r="IZ1921" s="6"/>
    </row>
    <row r="1922" spans="1:260" s="5" customFormat="1" x14ac:dyDescent="0.35">
      <c r="A1922" s="32">
        <v>1918</v>
      </c>
      <c r="B1922" s="33">
        <f>ESTUDIANTES!B1922</f>
        <v>0</v>
      </c>
      <c r="C1922" s="33">
        <f>ESTUDIANTES!C1922</f>
        <v>0</v>
      </c>
      <c r="D1922" s="99">
        <f>ESTUDIANTES!D1922</f>
        <v>0</v>
      </c>
      <c r="E1922" s="99"/>
      <c r="F1922" s="99"/>
      <c r="G1922" s="99"/>
      <c r="H1922" s="34">
        <f>ESTUDIANTES!E1922</f>
        <v>0</v>
      </c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  <c r="GG1922" s="6"/>
      <c r="GH1922" s="6"/>
      <c r="GI1922" s="6"/>
      <c r="GJ1922" s="6"/>
      <c r="GK1922" s="6"/>
      <c r="GL1922" s="6"/>
      <c r="GM1922" s="6"/>
      <c r="GN1922" s="6"/>
      <c r="GO1922" s="6"/>
      <c r="GP1922" s="6"/>
      <c r="GQ1922" s="6"/>
      <c r="GR1922" s="6"/>
      <c r="GS1922" s="6"/>
      <c r="GT1922" s="6"/>
      <c r="GU1922" s="6"/>
      <c r="GV1922" s="6"/>
      <c r="GW1922" s="6"/>
      <c r="GX1922" s="6"/>
      <c r="GY1922" s="6"/>
      <c r="GZ1922" s="6"/>
      <c r="HA1922" s="6"/>
      <c r="HB1922" s="6"/>
      <c r="HC1922" s="6"/>
      <c r="HD1922" s="6"/>
      <c r="HE1922" s="6"/>
      <c r="HF1922" s="6"/>
      <c r="HG1922" s="6"/>
      <c r="HH1922" s="6"/>
      <c r="HI1922" s="6"/>
      <c r="HJ1922" s="6"/>
      <c r="HK1922" s="6"/>
      <c r="HL1922" s="6"/>
      <c r="HM1922" s="6"/>
      <c r="HN1922" s="6"/>
      <c r="HO1922" s="6"/>
      <c r="HP1922" s="6"/>
      <c r="HQ1922" s="6"/>
      <c r="HR1922" s="6"/>
      <c r="HS1922" s="6"/>
      <c r="HT1922" s="6"/>
      <c r="HU1922" s="6"/>
      <c r="HV1922" s="6"/>
      <c r="HW1922" s="6"/>
      <c r="HX1922" s="6"/>
      <c r="HY1922" s="6"/>
      <c r="HZ1922" s="6"/>
      <c r="IA1922" s="6"/>
      <c r="IB1922" s="6"/>
      <c r="IC1922" s="6"/>
      <c r="ID1922" s="6"/>
      <c r="IE1922" s="6"/>
      <c r="IF1922" s="6"/>
      <c r="IG1922" s="6"/>
      <c r="IH1922" s="6"/>
      <c r="II1922" s="6"/>
      <c r="IJ1922" s="6"/>
      <c r="IK1922" s="6"/>
      <c r="IL1922" s="6"/>
      <c r="IM1922" s="6"/>
      <c r="IN1922" s="6"/>
      <c r="IO1922" s="6"/>
      <c r="IP1922" s="6"/>
      <c r="IQ1922" s="6"/>
      <c r="IR1922" s="6"/>
      <c r="IS1922" s="6"/>
      <c r="IT1922" s="6"/>
      <c r="IU1922" s="6"/>
      <c r="IV1922" s="6"/>
      <c r="IW1922" s="6"/>
      <c r="IX1922" s="6"/>
      <c r="IY1922" s="6"/>
      <c r="IZ1922" s="6"/>
    </row>
    <row r="1923" spans="1:260" s="5" customFormat="1" x14ac:dyDescent="0.35">
      <c r="A1923" s="32">
        <v>1919</v>
      </c>
      <c r="B1923" s="33">
        <f>ESTUDIANTES!B1923</f>
        <v>0</v>
      </c>
      <c r="C1923" s="33">
        <f>ESTUDIANTES!C1923</f>
        <v>0</v>
      </c>
      <c r="D1923" s="99">
        <f>ESTUDIANTES!D1923</f>
        <v>0</v>
      </c>
      <c r="E1923" s="99"/>
      <c r="F1923" s="99"/>
      <c r="G1923" s="99"/>
      <c r="H1923" s="34">
        <f>ESTUDIANTES!E1923</f>
        <v>0</v>
      </c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  <c r="GG1923" s="6"/>
      <c r="GH1923" s="6"/>
      <c r="GI1923" s="6"/>
      <c r="GJ1923" s="6"/>
      <c r="GK1923" s="6"/>
      <c r="GL1923" s="6"/>
      <c r="GM1923" s="6"/>
      <c r="GN1923" s="6"/>
      <c r="GO1923" s="6"/>
      <c r="GP1923" s="6"/>
      <c r="GQ1923" s="6"/>
      <c r="GR1923" s="6"/>
      <c r="GS1923" s="6"/>
      <c r="GT1923" s="6"/>
      <c r="GU1923" s="6"/>
      <c r="GV1923" s="6"/>
      <c r="GW1923" s="6"/>
      <c r="GX1923" s="6"/>
      <c r="GY1923" s="6"/>
      <c r="GZ1923" s="6"/>
      <c r="HA1923" s="6"/>
      <c r="HB1923" s="6"/>
      <c r="HC1923" s="6"/>
      <c r="HD1923" s="6"/>
      <c r="HE1923" s="6"/>
      <c r="HF1923" s="6"/>
      <c r="HG1923" s="6"/>
      <c r="HH1923" s="6"/>
      <c r="HI1923" s="6"/>
      <c r="HJ1923" s="6"/>
      <c r="HK1923" s="6"/>
      <c r="HL1923" s="6"/>
      <c r="HM1923" s="6"/>
      <c r="HN1923" s="6"/>
      <c r="HO1923" s="6"/>
      <c r="HP1923" s="6"/>
      <c r="HQ1923" s="6"/>
      <c r="HR1923" s="6"/>
      <c r="HS1923" s="6"/>
      <c r="HT1923" s="6"/>
      <c r="HU1923" s="6"/>
      <c r="HV1923" s="6"/>
      <c r="HW1923" s="6"/>
      <c r="HX1923" s="6"/>
      <c r="HY1923" s="6"/>
      <c r="HZ1923" s="6"/>
      <c r="IA1923" s="6"/>
      <c r="IB1923" s="6"/>
      <c r="IC1923" s="6"/>
      <c r="ID1923" s="6"/>
      <c r="IE1923" s="6"/>
      <c r="IF1923" s="6"/>
      <c r="IG1923" s="6"/>
      <c r="IH1923" s="6"/>
      <c r="II1923" s="6"/>
      <c r="IJ1923" s="6"/>
      <c r="IK1923" s="6"/>
      <c r="IL1923" s="6"/>
      <c r="IM1923" s="6"/>
      <c r="IN1923" s="6"/>
      <c r="IO1923" s="6"/>
      <c r="IP1923" s="6"/>
      <c r="IQ1923" s="6"/>
      <c r="IR1923" s="6"/>
      <c r="IS1923" s="6"/>
      <c r="IT1923" s="6"/>
      <c r="IU1923" s="6"/>
      <c r="IV1923" s="6"/>
      <c r="IW1923" s="6"/>
      <c r="IX1923" s="6"/>
      <c r="IY1923" s="6"/>
      <c r="IZ1923" s="6"/>
    </row>
    <row r="1924" spans="1:260" s="5" customFormat="1" x14ac:dyDescent="0.35">
      <c r="A1924" s="32">
        <v>1920</v>
      </c>
      <c r="B1924" s="33">
        <f>ESTUDIANTES!B1924</f>
        <v>0</v>
      </c>
      <c r="C1924" s="33">
        <f>ESTUDIANTES!C1924</f>
        <v>0</v>
      </c>
      <c r="D1924" s="99">
        <f>ESTUDIANTES!D1924</f>
        <v>0</v>
      </c>
      <c r="E1924" s="99"/>
      <c r="F1924" s="99"/>
      <c r="G1924" s="99"/>
      <c r="H1924" s="34">
        <f>ESTUDIANTES!E1924</f>
        <v>0</v>
      </c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  <c r="GG1924" s="6"/>
      <c r="GH1924" s="6"/>
      <c r="GI1924" s="6"/>
      <c r="GJ1924" s="6"/>
      <c r="GK1924" s="6"/>
      <c r="GL1924" s="6"/>
      <c r="GM1924" s="6"/>
      <c r="GN1924" s="6"/>
      <c r="GO1924" s="6"/>
      <c r="GP1924" s="6"/>
      <c r="GQ1924" s="6"/>
      <c r="GR1924" s="6"/>
      <c r="GS1924" s="6"/>
      <c r="GT1924" s="6"/>
      <c r="GU1924" s="6"/>
      <c r="GV1924" s="6"/>
      <c r="GW1924" s="6"/>
      <c r="GX1924" s="6"/>
      <c r="GY1924" s="6"/>
      <c r="GZ1924" s="6"/>
      <c r="HA1924" s="6"/>
      <c r="HB1924" s="6"/>
      <c r="HC1924" s="6"/>
      <c r="HD1924" s="6"/>
      <c r="HE1924" s="6"/>
      <c r="HF1924" s="6"/>
      <c r="HG1924" s="6"/>
      <c r="HH1924" s="6"/>
      <c r="HI1924" s="6"/>
      <c r="HJ1924" s="6"/>
      <c r="HK1924" s="6"/>
      <c r="HL1924" s="6"/>
      <c r="HM1924" s="6"/>
      <c r="HN1924" s="6"/>
      <c r="HO1924" s="6"/>
      <c r="HP1924" s="6"/>
      <c r="HQ1924" s="6"/>
      <c r="HR1924" s="6"/>
      <c r="HS1924" s="6"/>
      <c r="HT1924" s="6"/>
      <c r="HU1924" s="6"/>
      <c r="HV1924" s="6"/>
      <c r="HW1924" s="6"/>
      <c r="HX1924" s="6"/>
      <c r="HY1924" s="6"/>
      <c r="HZ1924" s="6"/>
      <c r="IA1924" s="6"/>
      <c r="IB1924" s="6"/>
      <c r="IC1924" s="6"/>
      <c r="ID1924" s="6"/>
      <c r="IE1924" s="6"/>
      <c r="IF1924" s="6"/>
      <c r="IG1924" s="6"/>
      <c r="IH1924" s="6"/>
      <c r="II1924" s="6"/>
      <c r="IJ1924" s="6"/>
      <c r="IK1924" s="6"/>
      <c r="IL1924" s="6"/>
      <c r="IM1924" s="6"/>
      <c r="IN1924" s="6"/>
      <c r="IO1924" s="6"/>
      <c r="IP1924" s="6"/>
      <c r="IQ1924" s="6"/>
      <c r="IR1924" s="6"/>
      <c r="IS1924" s="6"/>
      <c r="IT1924" s="6"/>
      <c r="IU1924" s="6"/>
      <c r="IV1924" s="6"/>
      <c r="IW1924" s="6"/>
      <c r="IX1924" s="6"/>
      <c r="IY1924" s="6"/>
      <c r="IZ1924" s="6"/>
    </row>
    <row r="1925" spans="1:260" s="5" customFormat="1" x14ac:dyDescent="0.35">
      <c r="A1925" s="32">
        <v>1921</v>
      </c>
      <c r="B1925" s="33">
        <f>ESTUDIANTES!B1925</f>
        <v>0</v>
      </c>
      <c r="C1925" s="33">
        <f>ESTUDIANTES!C1925</f>
        <v>0</v>
      </c>
      <c r="D1925" s="99">
        <f>ESTUDIANTES!D1925</f>
        <v>0</v>
      </c>
      <c r="E1925" s="99"/>
      <c r="F1925" s="99"/>
      <c r="G1925" s="99"/>
      <c r="H1925" s="34">
        <f>ESTUDIANTES!E1925</f>
        <v>0</v>
      </c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  <c r="GG1925" s="6"/>
      <c r="GH1925" s="6"/>
      <c r="GI1925" s="6"/>
      <c r="GJ1925" s="6"/>
      <c r="GK1925" s="6"/>
      <c r="GL1925" s="6"/>
      <c r="GM1925" s="6"/>
      <c r="GN1925" s="6"/>
      <c r="GO1925" s="6"/>
      <c r="GP1925" s="6"/>
      <c r="GQ1925" s="6"/>
      <c r="GR1925" s="6"/>
      <c r="GS1925" s="6"/>
      <c r="GT1925" s="6"/>
      <c r="GU1925" s="6"/>
      <c r="GV1925" s="6"/>
      <c r="GW1925" s="6"/>
      <c r="GX1925" s="6"/>
      <c r="GY1925" s="6"/>
      <c r="GZ1925" s="6"/>
      <c r="HA1925" s="6"/>
      <c r="HB1925" s="6"/>
      <c r="HC1925" s="6"/>
      <c r="HD1925" s="6"/>
      <c r="HE1925" s="6"/>
      <c r="HF1925" s="6"/>
      <c r="HG1925" s="6"/>
      <c r="HH1925" s="6"/>
      <c r="HI1925" s="6"/>
      <c r="HJ1925" s="6"/>
      <c r="HK1925" s="6"/>
      <c r="HL1925" s="6"/>
      <c r="HM1925" s="6"/>
      <c r="HN1925" s="6"/>
      <c r="HO1925" s="6"/>
      <c r="HP1925" s="6"/>
      <c r="HQ1925" s="6"/>
      <c r="HR1925" s="6"/>
      <c r="HS1925" s="6"/>
      <c r="HT1925" s="6"/>
      <c r="HU1925" s="6"/>
      <c r="HV1925" s="6"/>
      <c r="HW1925" s="6"/>
      <c r="HX1925" s="6"/>
      <c r="HY1925" s="6"/>
      <c r="HZ1925" s="6"/>
      <c r="IA1925" s="6"/>
      <c r="IB1925" s="6"/>
      <c r="IC1925" s="6"/>
      <c r="ID1925" s="6"/>
      <c r="IE1925" s="6"/>
      <c r="IF1925" s="6"/>
      <c r="IG1925" s="6"/>
      <c r="IH1925" s="6"/>
      <c r="II1925" s="6"/>
      <c r="IJ1925" s="6"/>
      <c r="IK1925" s="6"/>
      <c r="IL1925" s="6"/>
      <c r="IM1925" s="6"/>
      <c r="IN1925" s="6"/>
      <c r="IO1925" s="6"/>
      <c r="IP1925" s="6"/>
      <c r="IQ1925" s="6"/>
      <c r="IR1925" s="6"/>
      <c r="IS1925" s="6"/>
      <c r="IT1925" s="6"/>
      <c r="IU1925" s="6"/>
      <c r="IV1925" s="6"/>
      <c r="IW1925" s="6"/>
      <c r="IX1925" s="6"/>
      <c r="IY1925" s="6"/>
      <c r="IZ1925" s="6"/>
    </row>
    <row r="1926" spans="1:260" s="5" customFormat="1" x14ac:dyDescent="0.35">
      <c r="A1926" s="32">
        <v>1922</v>
      </c>
      <c r="B1926" s="33">
        <f>ESTUDIANTES!B1926</f>
        <v>0</v>
      </c>
      <c r="C1926" s="33">
        <f>ESTUDIANTES!C1926</f>
        <v>0</v>
      </c>
      <c r="D1926" s="99">
        <f>ESTUDIANTES!D1926</f>
        <v>0</v>
      </c>
      <c r="E1926" s="99"/>
      <c r="F1926" s="99"/>
      <c r="G1926" s="99"/>
      <c r="H1926" s="34">
        <f>ESTUDIANTES!E1926</f>
        <v>0</v>
      </c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  <c r="GG1926" s="6"/>
      <c r="GH1926" s="6"/>
      <c r="GI1926" s="6"/>
      <c r="GJ1926" s="6"/>
      <c r="GK1926" s="6"/>
      <c r="GL1926" s="6"/>
      <c r="GM1926" s="6"/>
      <c r="GN1926" s="6"/>
      <c r="GO1926" s="6"/>
      <c r="GP1926" s="6"/>
      <c r="GQ1926" s="6"/>
      <c r="GR1926" s="6"/>
      <c r="GS1926" s="6"/>
      <c r="GT1926" s="6"/>
      <c r="GU1926" s="6"/>
      <c r="GV1926" s="6"/>
      <c r="GW1926" s="6"/>
      <c r="GX1926" s="6"/>
      <c r="GY1926" s="6"/>
      <c r="GZ1926" s="6"/>
      <c r="HA1926" s="6"/>
      <c r="HB1926" s="6"/>
      <c r="HC1926" s="6"/>
      <c r="HD1926" s="6"/>
      <c r="HE1926" s="6"/>
      <c r="HF1926" s="6"/>
      <c r="HG1926" s="6"/>
      <c r="HH1926" s="6"/>
      <c r="HI1926" s="6"/>
      <c r="HJ1926" s="6"/>
      <c r="HK1926" s="6"/>
      <c r="HL1926" s="6"/>
      <c r="HM1926" s="6"/>
      <c r="HN1926" s="6"/>
      <c r="HO1926" s="6"/>
      <c r="HP1926" s="6"/>
      <c r="HQ1926" s="6"/>
      <c r="HR1926" s="6"/>
      <c r="HS1926" s="6"/>
      <c r="HT1926" s="6"/>
      <c r="HU1926" s="6"/>
      <c r="HV1926" s="6"/>
      <c r="HW1926" s="6"/>
      <c r="HX1926" s="6"/>
      <c r="HY1926" s="6"/>
      <c r="HZ1926" s="6"/>
      <c r="IA1926" s="6"/>
      <c r="IB1926" s="6"/>
      <c r="IC1926" s="6"/>
      <c r="ID1926" s="6"/>
      <c r="IE1926" s="6"/>
      <c r="IF1926" s="6"/>
      <c r="IG1926" s="6"/>
      <c r="IH1926" s="6"/>
      <c r="II1926" s="6"/>
      <c r="IJ1926" s="6"/>
      <c r="IK1926" s="6"/>
      <c r="IL1926" s="6"/>
      <c r="IM1926" s="6"/>
      <c r="IN1926" s="6"/>
      <c r="IO1926" s="6"/>
      <c r="IP1926" s="6"/>
      <c r="IQ1926" s="6"/>
      <c r="IR1926" s="6"/>
      <c r="IS1926" s="6"/>
      <c r="IT1926" s="6"/>
      <c r="IU1926" s="6"/>
      <c r="IV1926" s="6"/>
      <c r="IW1926" s="6"/>
      <c r="IX1926" s="6"/>
      <c r="IY1926" s="6"/>
      <c r="IZ1926" s="6"/>
    </row>
    <row r="1927" spans="1:260" s="5" customFormat="1" x14ac:dyDescent="0.35">
      <c r="A1927" s="32">
        <v>1923</v>
      </c>
      <c r="B1927" s="33">
        <f>ESTUDIANTES!B1927</f>
        <v>0</v>
      </c>
      <c r="C1927" s="33">
        <f>ESTUDIANTES!C1927</f>
        <v>0</v>
      </c>
      <c r="D1927" s="99">
        <f>ESTUDIANTES!D1927</f>
        <v>0</v>
      </c>
      <c r="E1927" s="99"/>
      <c r="F1927" s="99"/>
      <c r="G1927" s="99"/>
      <c r="H1927" s="34">
        <f>ESTUDIANTES!E1927</f>
        <v>0</v>
      </c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  <c r="GG1927" s="6"/>
      <c r="GH1927" s="6"/>
      <c r="GI1927" s="6"/>
      <c r="GJ1927" s="6"/>
      <c r="GK1927" s="6"/>
      <c r="GL1927" s="6"/>
      <c r="GM1927" s="6"/>
      <c r="GN1927" s="6"/>
      <c r="GO1927" s="6"/>
      <c r="GP1927" s="6"/>
      <c r="GQ1927" s="6"/>
      <c r="GR1927" s="6"/>
      <c r="GS1927" s="6"/>
      <c r="GT1927" s="6"/>
      <c r="GU1927" s="6"/>
      <c r="GV1927" s="6"/>
      <c r="GW1927" s="6"/>
      <c r="GX1927" s="6"/>
      <c r="GY1927" s="6"/>
      <c r="GZ1927" s="6"/>
      <c r="HA1927" s="6"/>
      <c r="HB1927" s="6"/>
      <c r="HC1927" s="6"/>
      <c r="HD1927" s="6"/>
      <c r="HE1927" s="6"/>
      <c r="HF1927" s="6"/>
      <c r="HG1927" s="6"/>
      <c r="HH1927" s="6"/>
      <c r="HI1927" s="6"/>
      <c r="HJ1927" s="6"/>
      <c r="HK1927" s="6"/>
      <c r="HL1927" s="6"/>
      <c r="HM1927" s="6"/>
      <c r="HN1927" s="6"/>
      <c r="HO1927" s="6"/>
      <c r="HP1927" s="6"/>
      <c r="HQ1927" s="6"/>
      <c r="HR1927" s="6"/>
      <c r="HS1927" s="6"/>
      <c r="HT1927" s="6"/>
      <c r="HU1927" s="6"/>
      <c r="HV1927" s="6"/>
      <c r="HW1927" s="6"/>
      <c r="HX1927" s="6"/>
      <c r="HY1927" s="6"/>
      <c r="HZ1927" s="6"/>
      <c r="IA1927" s="6"/>
      <c r="IB1927" s="6"/>
      <c r="IC1927" s="6"/>
      <c r="ID1927" s="6"/>
      <c r="IE1927" s="6"/>
      <c r="IF1927" s="6"/>
      <c r="IG1927" s="6"/>
      <c r="IH1927" s="6"/>
      <c r="II1927" s="6"/>
      <c r="IJ1927" s="6"/>
      <c r="IK1927" s="6"/>
      <c r="IL1927" s="6"/>
      <c r="IM1927" s="6"/>
      <c r="IN1927" s="6"/>
      <c r="IO1927" s="6"/>
      <c r="IP1927" s="6"/>
      <c r="IQ1927" s="6"/>
      <c r="IR1927" s="6"/>
      <c r="IS1927" s="6"/>
      <c r="IT1927" s="6"/>
      <c r="IU1927" s="6"/>
      <c r="IV1927" s="6"/>
      <c r="IW1927" s="6"/>
      <c r="IX1927" s="6"/>
      <c r="IY1927" s="6"/>
      <c r="IZ1927" s="6"/>
    </row>
    <row r="1928" spans="1:260" s="5" customFormat="1" x14ac:dyDescent="0.35">
      <c r="A1928" s="32">
        <v>1924</v>
      </c>
      <c r="B1928" s="33">
        <f>ESTUDIANTES!B1928</f>
        <v>0</v>
      </c>
      <c r="C1928" s="33">
        <f>ESTUDIANTES!C1928</f>
        <v>0</v>
      </c>
      <c r="D1928" s="99">
        <f>ESTUDIANTES!D1928</f>
        <v>0</v>
      </c>
      <c r="E1928" s="99"/>
      <c r="F1928" s="99"/>
      <c r="G1928" s="99"/>
      <c r="H1928" s="34">
        <f>ESTUDIANTES!E1928</f>
        <v>0</v>
      </c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  <c r="GG1928" s="6"/>
      <c r="GH1928" s="6"/>
      <c r="GI1928" s="6"/>
      <c r="GJ1928" s="6"/>
      <c r="GK1928" s="6"/>
      <c r="GL1928" s="6"/>
      <c r="GM1928" s="6"/>
      <c r="GN1928" s="6"/>
      <c r="GO1928" s="6"/>
      <c r="GP1928" s="6"/>
      <c r="GQ1928" s="6"/>
      <c r="GR1928" s="6"/>
      <c r="GS1928" s="6"/>
      <c r="GT1928" s="6"/>
      <c r="GU1928" s="6"/>
      <c r="GV1928" s="6"/>
      <c r="GW1928" s="6"/>
      <c r="GX1928" s="6"/>
      <c r="GY1928" s="6"/>
      <c r="GZ1928" s="6"/>
      <c r="HA1928" s="6"/>
      <c r="HB1928" s="6"/>
      <c r="HC1928" s="6"/>
      <c r="HD1928" s="6"/>
      <c r="HE1928" s="6"/>
      <c r="HF1928" s="6"/>
      <c r="HG1928" s="6"/>
      <c r="HH1928" s="6"/>
      <c r="HI1928" s="6"/>
      <c r="HJ1928" s="6"/>
      <c r="HK1928" s="6"/>
      <c r="HL1928" s="6"/>
      <c r="HM1928" s="6"/>
      <c r="HN1928" s="6"/>
      <c r="HO1928" s="6"/>
      <c r="HP1928" s="6"/>
      <c r="HQ1928" s="6"/>
      <c r="HR1928" s="6"/>
      <c r="HS1928" s="6"/>
      <c r="HT1928" s="6"/>
      <c r="HU1928" s="6"/>
      <c r="HV1928" s="6"/>
      <c r="HW1928" s="6"/>
      <c r="HX1928" s="6"/>
      <c r="HY1928" s="6"/>
      <c r="HZ1928" s="6"/>
      <c r="IA1928" s="6"/>
      <c r="IB1928" s="6"/>
      <c r="IC1928" s="6"/>
      <c r="ID1928" s="6"/>
      <c r="IE1928" s="6"/>
      <c r="IF1928" s="6"/>
      <c r="IG1928" s="6"/>
      <c r="IH1928" s="6"/>
      <c r="II1928" s="6"/>
      <c r="IJ1928" s="6"/>
      <c r="IK1928" s="6"/>
      <c r="IL1928" s="6"/>
      <c r="IM1928" s="6"/>
      <c r="IN1928" s="6"/>
      <c r="IO1928" s="6"/>
      <c r="IP1928" s="6"/>
      <c r="IQ1928" s="6"/>
      <c r="IR1928" s="6"/>
      <c r="IS1928" s="6"/>
      <c r="IT1928" s="6"/>
      <c r="IU1928" s="6"/>
      <c r="IV1928" s="6"/>
      <c r="IW1928" s="6"/>
      <c r="IX1928" s="6"/>
      <c r="IY1928" s="6"/>
      <c r="IZ1928" s="6"/>
    </row>
    <row r="1929" spans="1:260" s="5" customFormat="1" x14ac:dyDescent="0.35">
      <c r="A1929" s="32">
        <v>1925</v>
      </c>
      <c r="B1929" s="33">
        <f>ESTUDIANTES!B1929</f>
        <v>0</v>
      </c>
      <c r="C1929" s="33">
        <f>ESTUDIANTES!C1929</f>
        <v>0</v>
      </c>
      <c r="D1929" s="99">
        <f>ESTUDIANTES!D1929</f>
        <v>0</v>
      </c>
      <c r="E1929" s="99"/>
      <c r="F1929" s="99"/>
      <c r="G1929" s="99"/>
      <c r="H1929" s="34">
        <f>ESTUDIANTES!E1929</f>
        <v>0</v>
      </c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  <c r="GG1929" s="6"/>
      <c r="GH1929" s="6"/>
      <c r="GI1929" s="6"/>
      <c r="GJ1929" s="6"/>
      <c r="GK1929" s="6"/>
      <c r="GL1929" s="6"/>
      <c r="GM1929" s="6"/>
      <c r="GN1929" s="6"/>
      <c r="GO1929" s="6"/>
      <c r="GP1929" s="6"/>
      <c r="GQ1929" s="6"/>
      <c r="GR1929" s="6"/>
      <c r="GS1929" s="6"/>
      <c r="GT1929" s="6"/>
      <c r="GU1929" s="6"/>
      <c r="GV1929" s="6"/>
      <c r="GW1929" s="6"/>
      <c r="GX1929" s="6"/>
      <c r="GY1929" s="6"/>
      <c r="GZ1929" s="6"/>
      <c r="HA1929" s="6"/>
      <c r="HB1929" s="6"/>
      <c r="HC1929" s="6"/>
      <c r="HD1929" s="6"/>
      <c r="HE1929" s="6"/>
      <c r="HF1929" s="6"/>
      <c r="HG1929" s="6"/>
      <c r="HH1929" s="6"/>
      <c r="HI1929" s="6"/>
      <c r="HJ1929" s="6"/>
      <c r="HK1929" s="6"/>
      <c r="HL1929" s="6"/>
      <c r="HM1929" s="6"/>
      <c r="HN1929" s="6"/>
      <c r="HO1929" s="6"/>
      <c r="HP1929" s="6"/>
      <c r="HQ1929" s="6"/>
      <c r="HR1929" s="6"/>
      <c r="HS1929" s="6"/>
      <c r="HT1929" s="6"/>
      <c r="HU1929" s="6"/>
      <c r="HV1929" s="6"/>
      <c r="HW1929" s="6"/>
      <c r="HX1929" s="6"/>
      <c r="HY1929" s="6"/>
      <c r="HZ1929" s="6"/>
      <c r="IA1929" s="6"/>
      <c r="IB1929" s="6"/>
      <c r="IC1929" s="6"/>
      <c r="ID1929" s="6"/>
      <c r="IE1929" s="6"/>
      <c r="IF1929" s="6"/>
      <c r="IG1929" s="6"/>
      <c r="IH1929" s="6"/>
      <c r="II1929" s="6"/>
      <c r="IJ1929" s="6"/>
      <c r="IK1929" s="6"/>
      <c r="IL1929" s="6"/>
      <c r="IM1929" s="6"/>
      <c r="IN1929" s="6"/>
      <c r="IO1929" s="6"/>
      <c r="IP1929" s="6"/>
      <c r="IQ1929" s="6"/>
      <c r="IR1929" s="6"/>
      <c r="IS1929" s="6"/>
      <c r="IT1929" s="6"/>
      <c r="IU1929" s="6"/>
      <c r="IV1929" s="6"/>
      <c r="IW1929" s="6"/>
      <c r="IX1929" s="6"/>
      <c r="IY1929" s="6"/>
      <c r="IZ1929" s="6"/>
    </row>
    <row r="1930" spans="1:260" s="5" customFormat="1" x14ac:dyDescent="0.35">
      <c r="A1930" s="32">
        <v>1926</v>
      </c>
      <c r="B1930" s="33">
        <f>ESTUDIANTES!B1930</f>
        <v>0</v>
      </c>
      <c r="C1930" s="33">
        <f>ESTUDIANTES!C1930</f>
        <v>0</v>
      </c>
      <c r="D1930" s="99">
        <f>ESTUDIANTES!D1930</f>
        <v>0</v>
      </c>
      <c r="E1930" s="99"/>
      <c r="F1930" s="99"/>
      <c r="G1930" s="99"/>
      <c r="H1930" s="34">
        <f>ESTUDIANTES!E1930</f>
        <v>0</v>
      </c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  <c r="GG1930" s="6"/>
      <c r="GH1930" s="6"/>
      <c r="GI1930" s="6"/>
      <c r="GJ1930" s="6"/>
      <c r="GK1930" s="6"/>
      <c r="GL1930" s="6"/>
      <c r="GM1930" s="6"/>
      <c r="GN1930" s="6"/>
      <c r="GO1930" s="6"/>
      <c r="GP1930" s="6"/>
      <c r="GQ1930" s="6"/>
      <c r="GR1930" s="6"/>
      <c r="GS1930" s="6"/>
      <c r="GT1930" s="6"/>
      <c r="GU1930" s="6"/>
      <c r="GV1930" s="6"/>
      <c r="GW1930" s="6"/>
      <c r="GX1930" s="6"/>
      <c r="GY1930" s="6"/>
      <c r="GZ1930" s="6"/>
      <c r="HA1930" s="6"/>
      <c r="HB1930" s="6"/>
      <c r="HC1930" s="6"/>
      <c r="HD1930" s="6"/>
      <c r="HE1930" s="6"/>
      <c r="HF1930" s="6"/>
      <c r="HG1930" s="6"/>
      <c r="HH1930" s="6"/>
      <c r="HI1930" s="6"/>
      <c r="HJ1930" s="6"/>
      <c r="HK1930" s="6"/>
      <c r="HL1930" s="6"/>
      <c r="HM1930" s="6"/>
      <c r="HN1930" s="6"/>
      <c r="HO1930" s="6"/>
      <c r="HP1930" s="6"/>
      <c r="HQ1930" s="6"/>
      <c r="HR1930" s="6"/>
      <c r="HS1930" s="6"/>
      <c r="HT1930" s="6"/>
      <c r="HU1930" s="6"/>
      <c r="HV1930" s="6"/>
      <c r="HW1930" s="6"/>
      <c r="HX1930" s="6"/>
      <c r="HY1930" s="6"/>
      <c r="HZ1930" s="6"/>
      <c r="IA1930" s="6"/>
      <c r="IB1930" s="6"/>
      <c r="IC1930" s="6"/>
      <c r="ID1930" s="6"/>
      <c r="IE1930" s="6"/>
      <c r="IF1930" s="6"/>
      <c r="IG1930" s="6"/>
      <c r="IH1930" s="6"/>
      <c r="II1930" s="6"/>
      <c r="IJ1930" s="6"/>
      <c r="IK1930" s="6"/>
      <c r="IL1930" s="6"/>
      <c r="IM1930" s="6"/>
      <c r="IN1930" s="6"/>
      <c r="IO1930" s="6"/>
      <c r="IP1930" s="6"/>
      <c r="IQ1930" s="6"/>
      <c r="IR1930" s="6"/>
      <c r="IS1930" s="6"/>
      <c r="IT1930" s="6"/>
      <c r="IU1930" s="6"/>
      <c r="IV1930" s="6"/>
      <c r="IW1930" s="6"/>
      <c r="IX1930" s="6"/>
      <c r="IY1930" s="6"/>
      <c r="IZ1930" s="6"/>
    </row>
    <row r="1931" spans="1:260" s="5" customFormat="1" x14ac:dyDescent="0.35">
      <c r="A1931" s="32">
        <v>1927</v>
      </c>
      <c r="B1931" s="33">
        <f>ESTUDIANTES!B1931</f>
        <v>0</v>
      </c>
      <c r="C1931" s="33">
        <f>ESTUDIANTES!C1931</f>
        <v>0</v>
      </c>
      <c r="D1931" s="99">
        <f>ESTUDIANTES!D1931</f>
        <v>0</v>
      </c>
      <c r="E1931" s="99"/>
      <c r="F1931" s="99"/>
      <c r="G1931" s="99"/>
      <c r="H1931" s="34">
        <f>ESTUDIANTES!E1931</f>
        <v>0</v>
      </c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  <c r="GG1931" s="6"/>
      <c r="GH1931" s="6"/>
      <c r="GI1931" s="6"/>
      <c r="GJ1931" s="6"/>
      <c r="GK1931" s="6"/>
      <c r="GL1931" s="6"/>
      <c r="GM1931" s="6"/>
      <c r="GN1931" s="6"/>
      <c r="GO1931" s="6"/>
      <c r="GP1931" s="6"/>
      <c r="GQ1931" s="6"/>
      <c r="GR1931" s="6"/>
      <c r="GS1931" s="6"/>
      <c r="GT1931" s="6"/>
      <c r="GU1931" s="6"/>
      <c r="GV1931" s="6"/>
      <c r="GW1931" s="6"/>
      <c r="GX1931" s="6"/>
      <c r="GY1931" s="6"/>
      <c r="GZ1931" s="6"/>
      <c r="HA1931" s="6"/>
      <c r="HB1931" s="6"/>
      <c r="HC1931" s="6"/>
      <c r="HD1931" s="6"/>
      <c r="HE1931" s="6"/>
      <c r="HF1931" s="6"/>
      <c r="HG1931" s="6"/>
      <c r="HH1931" s="6"/>
      <c r="HI1931" s="6"/>
      <c r="HJ1931" s="6"/>
      <c r="HK1931" s="6"/>
      <c r="HL1931" s="6"/>
      <c r="HM1931" s="6"/>
      <c r="HN1931" s="6"/>
      <c r="HO1931" s="6"/>
      <c r="HP1931" s="6"/>
      <c r="HQ1931" s="6"/>
      <c r="HR1931" s="6"/>
      <c r="HS1931" s="6"/>
      <c r="HT1931" s="6"/>
      <c r="HU1931" s="6"/>
      <c r="HV1931" s="6"/>
      <c r="HW1931" s="6"/>
      <c r="HX1931" s="6"/>
      <c r="HY1931" s="6"/>
      <c r="HZ1931" s="6"/>
      <c r="IA1931" s="6"/>
      <c r="IB1931" s="6"/>
      <c r="IC1931" s="6"/>
      <c r="ID1931" s="6"/>
      <c r="IE1931" s="6"/>
      <c r="IF1931" s="6"/>
      <c r="IG1931" s="6"/>
      <c r="IH1931" s="6"/>
      <c r="II1931" s="6"/>
      <c r="IJ1931" s="6"/>
      <c r="IK1931" s="6"/>
      <c r="IL1931" s="6"/>
      <c r="IM1931" s="6"/>
      <c r="IN1931" s="6"/>
      <c r="IO1931" s="6"/>
      <c r="IP1931" s="6"/>
      <c r="IQ1931" s="6"/>
      <c r="IR1931" s="6"/>
      <c r="IS1931" s="6"/>
      <c r="IT1931" s="6"/>
      <c r="IU1931" s="6"/>
      <c r="IV1931" s="6"/>
      <c r="IW1931" s="6"/>
      <c r="IX1931" s="6"/>
      <c r="IY1931" s="6"/>
      <c r="IZ1931" s="6"/>
    </row>
    <row r="1932" spans="1:260" s="5" customFormat="1" x14ac:dyDescent="0.35">
      <c r="A1932" s="32">
        <v>1928</v>
      </c>
      <c r="B1932" s="33">
        <f>ESTUDIANTES!B1932</f>
        <v>0</v>
      </c>
      <c r="C1932" s="33">
        <f>ESTUDIANTES!C1932</f>
        <v>0</v>
      </c>
      <c r="D1932" s="99">
        <f>ESTUDIANTES!D1932</f>
        <v>0</v>
      </c>
      <c r="E1932" s="99"/>
      <c r="F1932" s="99"/>
      <c r="G1932" s="99"/>
      <c r="H1932" s="34">
        <f>ESTUDIANTES!E1932</f>
        <v>0</v>
      </c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  <c r="GG1932" s="6"/>
      <c r="GH1932" s="6"/>
      <c r="GI1932" s="6"/>
      <c r="GJ1932" s="6"/>
      <c r="GK1932" s="6"/>
      <c r="GL1932" s="6"/>
      <c r="GM1932" s="6"/>
      <c r="GN1932" s="6"/>
      <c r="GO1932" s="6"/>
      <c r="GP1932" s="6"/>
      <c r="GQ1932" s="6"/>
      <c r="GR1932" s="6"/>
      <c r="GS1932" s="6"/>
      <c r="GT1932" s="6"/>
      <c r="GU1932" s="6"/>
      <c r="GV1932" s="6"/>
      <c r="GW1932" s="6"/>
      <c r="GX1932" s="6"/>
      <c r="GY1932" s="6"/>
      <c r="GZ1932" s="6"/>
      <c r="HA1932" s="6"/>
      <c r="HB1932" s="6"/>
      <c r="HC1932" s="6"/>
      <c r="HD1932" s="6"/>
      <c r="HE1932" s="6"/>
      <c r="HF1932" s="6"/>
      <c r="HG1932" s="6"/>
      <c r="HH1932" s="6"/>
      <c r="HI1932" s="6"/>
      <c r="HJ1932" s="6"/>
      <c r="HK1932" s="6"/>
      <c r="HL1932" s="6"/>
      <c r="HM1932" s="6"/>
      <c r="HN1932" s="6"/>
      <c r="HO1932" s="6"/>
      <c r="HP1932" s="6"/>
      <c r="HQ1932" s="6"/>
      <c r="HR1932" s="6"/>
      <c r="HS1932" s="6"/>
      <c r="HT1932" s="6"/>
      <c r="HU1932" s="6"/>
      <c r="HV1932" s="6"/>
      <c r="HW1932" s="6"/>
      <c r="HX1932" s="6"/>
      <c r="HY1932" s="6"/>
      <c r="HZ1932" s="6"/>
      <c r="IA1932" s="6"/>
      <c r="IB1932" s="6"/>
      <c r="IC1932" s="6"/>
      <c r="ID1932" s="6"/>
      <c r="IE1932" s="6"/>
      <c r="IF1932" s="6"/>
      <c r="IG1932" s="6"/>
      <c r="IH1932" s="6"/>
      <c r="II1932" s="6"/>
      <c r="IJ1932" s="6"/>
      <c r="IK1932" s="6"/>
      <c r="IL1932" s="6"/>
      <c r="IM1932" s="6"/>
      <c r="IN1932" s="6"/>
      <c r="IO1932" s="6"/>
      <c r="IP1932" s="6"/>
      <c r="IQ1932" s="6"/>
      <c r="IR1932" s="6"/>
      <c r="IS1932" s="6"/>
      <c r="IT1932" s="6"/>
      <c r="IU1932" s="6"/>
      <c r="IV1932" s="6"/>
      <c r="IW1932" s="6"/>
      <c r="IX1932" s="6"/>
      <c r="IY1932" s="6"/>
      <c r="IZ1932" s="6"/>
    </row>
    <row r="1933" spans="1:260" s="5" customFormat="1" x14ac:dyDescent="0.35">
      <c r="A1933" s="32">
        <v>1929</v>
      </c>
      <c r="B1933" s="33">
        <f>ESTUDIANTES!B1933</f>
        <v>0</v>
      </c>
      <c r="C1933" s="33">
        <f>ESTUDIANTES!C1933</f>
        <v>0</v>
      </c>
      <c r="D1933" s="99">
        <f>ESTUDIANTES!D1933</f>
        <v>0</v>
      </c>
      <c r="E1933" s="99"/>
      <c r="F1933" s="99"/>
      <c r="G1933" s="99"/>
      <c r="H1933" s="34">
        <f>ESTUDIANTES!E1933</f>
        <v>0</v>
      </c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  <c r="GG1933" s="6"/>
      <c r="GH1933" s="6"/>
      <c r="GI1933" s="6"/>
      <c r="GJ1933" s="6"/>
      <c r="GK1933" s="6"/>
      <c r="GL1933" s="6"/>
      <c r="GM1933" s="6"/>
      <c r="GN1933" s="6"/>
      <c r="GO1933" s="6"/>
      <c r="GP1933" s="6"/>
      <c r="GQ1933" s="6"/>
      <c r="GR1933" s="6"/>
      <c r="GS1933" s="6"/>
      <c r="GT1933" s="6"/>
      <c r="GU1933" s="6"/>
      <c r="GV1933" s="6"/>
      <c r="GW1933" s="6"/>
      <c r="GX1933" s="6"/>
      <c r="GY1933" s="6"/>
      <c r="GZ1933" s="6"/>
      <c r="HA1933" s="6"/>
      <c r="HB1933" s="6"/>
      <c r="HC1933" s="6"/>
      <c r="HD1933" s="6"/>
      <c r="HE1933" s="6"/>
      <c r="HF1933" s="6"/>
      <c r="HG1933" s="6"/>
      <c r="HH1933" s="6"/>
      <c r="HI1933" s="6"/>
      <c r="HJ1933" s="6"/>
      <c r="HK1933" s="6"/>
      <c r="HL1933" s="6"/>
      <c r="HM1933" s="6"/>
      <c r="HN1933" s="6"/>
      <c r="HO1933" s="6"/>
      <c r="HP1933" s="6"/>
      <c r="HQ1933" s="6"/>
      <c r="HR1933" s="6"/>
      <c r="HS1933" s="6"/>
      <c r="HT1933" s="6"/>
      <c r="HU1933" s="6"/>
      <c r="HV1933" s="6"/>
      <c r="HW1933" s="6"/>
      <c r="HX1933" s="6"/>
      <c r="HY1933" s="6"/>
      <c r="HZ1933" s="6"/>
      <c r="IA1933" s="6"/>
      <c r="IB1933" s="6"/>
      <c r="IC1933" s="6"/>
      <c r="ID1933" s="6"/>
      <c r="IE1933" s="6"/>
      <c r="IF1933" s="6"/>
      <c r="IG1933" s="6"/>
      <c r="IH1933" s="6"/>
      <c r="II1933" s="6"/>
      <c r="IJ1933" s="6"/>
      <c r="IK1933" s="6"/>
      <c r="IL1933" s="6"/>
      <c r="IM1933" s="6"/>
      <c r="IN1933" s="6"/>
      <c r="IO1933" s="6"/>
      <c r="IP1933" s="6"/>
      <c r="IQ1933" s="6"/>
      <c r="IR1933" s="6"/>
      <c r="IS1933" s="6"/>
      <c r="IT1933" s="6"/>
      <c r="IU1933" s="6"/>
      <c r="IV1933" s="6"/>
      <c r="IW1933" s="6"/>
      <c r="IX1933" s="6"/>
      <c r="IY1933" s="6"/>
      <c r="IZ1933" s="6"/>
    </row>
    <row r="1934" spans="1:260" s="5" customFormat="1" x14ac:dyDescent="0.35">
      <c r="A1934" s="32">
        <v>1930</v>
      </c>
      <c r="B1934" s="33">
        <f>ESTUDIANTES!B1934</f>
        <v>0</v>
      </c>
      <c r="C1934" s="33">
        <f>ESTUDIANTES!C1934</f>
        <v>0</v>
      </c>
      <c r="D1934" s="99">
        <f>ESTUDIANTES!D1934</f>
        <v>0</v>
      </c>
      <c r="E1934" s="99"/>
      <c r="F1934" s="99"/>
      <c r="G1934" s="99"/>
      <c r="H1934" s="34">
        <f>ESTUDIANTES!E1934</f>
        <v>0</v>
      </c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  <c r="GG1934" s="6"/>
      <c r="GH1934" s="6"/>
      <c r="GI1934" s="6"/>
      <c r="GJ1934" s="6"/>
      <c r="GK1934" s="6"/>
      <c r="GL1934" s="6"/>
      <c r="GM1934" s="6"/>
      <c r="GN1934" s="6"/>
      <c r="GO1934" s="6"/>
      <c r="GP1934" s="6"/>
      <c r="GQ1934" s="6"/>
      <c r="GR1934" s="6"/>
      <c r="GS1934" s="6"/>
      <c r="GT1934" s="6"/>
      <c r="GU1934" s="6"/>
      <c r="GV1934" s="6"/>
      <c r="GW1934" s="6"/>
      <c r="GX1934" s="6"/>
      <c r="GY1934" s="6"/>
      <c r="GZ1934" s="6"/>
      <c r="HA1934" s="6"/>
      <c r="HB1934" s="6"/>
      <c r="HC1934" s="6"/>
      <c r="HD1934" s="6"/>
      <c r="HE1934" s="6"/>
      <c r="HF1934" s="6"/>
      <c r="HG1934" s="6"/>
      <c r="HH1934" s="6"/>
      <c r="HI1934" s="6"/>
      <c r="HJ1934" s="6"/>
      <c r="HK1934" s="6"/>
      <c r="HL1934" s="6"/>
      <c r="HM1934" s="6"/>
      <c r="HN1934" s="6"/>
      <c r="HO1934" s="6"/>
      <c r="HP1934" s="6"/>
      <c r="HQ1934" s="6"/>
      <c r="HR1934" s="6"/>
      <c r="HS1934" s="6"/>
      <c r="HT1934" s="6"/>
      <c r="HU1934" s="6"/>
      <c r="HV1934" s="6"/>
      <c r="HW1934" s="6"/>
      <c r="HX1934" s="6"/>
      <c r="HY1934" s="6"/>
      <c r="HZ1934" s="6"/>
      <c r="IA1934" s="6"/>
      <c r="IB1934" s="6"/>
      <c r="IC1934" s="6"/>
      <c r="ID1934" s="6"/>
      <c r="IE1934" s="6"/>
      <c r="IF1934" s="6"/>
      <c r="IG1934" s="6"/>
      <c r="IH1934" s="6"/>
      <c r="II1934" s="6"/>
      <c r="IJ1934" s="6"/>
      <c r="IK1934" s="6"/>
      <c r="IL1934" s="6"/>
      <c r="IM1934" s="6"/>
      <c r="IN1934" s="6"/>
      <c r="IO1934" s="6"/>
      <c r="IP1934" s="6"/>
      <c r="IQ1934" s="6"/>
      <c r="IR1934" s="6"/>
      <c r="IS1934" s="6"/>
      <c r="IT1934" s="6"/>
      <c r="IU1934" s="6"/>
      <c r="IV1934" s="6"/>
      <c r="IW1934" s="6"/>
      <c r="IX1934" s="6"/>
      <c r="IY1934" s="6"/>
      <c r="IZ1934" s="6"/>
    </row>
    <row r="1935" spans="1:260" s="5" customFormat="1" x14ac:dyDescent="0.35">
      <c r="A1935" s="32">
        <v>1931</v>
      </c>
      <c r="B1935" s="33">
        <f>ESTUDIANTES!B1935</f>
        <v>0</v>
      </c>
      <c r="C1935" s="33">
        <f>ESTUDIANTES!C1935</f>
        <v>0</v>
      </c>
      <c r="D1935" s="99">
        <f>ESTUDIANTES!D1935</f>
        <v>0</v>
      </c>
      <c r="E1935" s="99"/>
      <c r="F1935" s="99"/>
      <c r="G1935" s="99"/>
      <c r="H1935" s="34">
        <f>ESTUDIANTES!E1935</f>
        <v>0</v>
      </c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  <c r="GG1935" s="6"/>
      <c r="GH1935" s="6"/>
      <c r="GI1935" s="6"/>
      <c r="GJ1935" s="6"/>
      <c r="GK1935" s="6"/>
      <c r="GL1935" s="6"/>
      <c r="GM1935" s="6"/>
      <c r="GN1935" s="6"/>
      <c r="GO1935" s="6"/>
      <c r="GP1935" s="6"/>
      <c r="GQ1935" s="6"/>
      <c r="GR1935" s="6"/>
      <c r="GS1935" s="6"/>
      <c r="GT1935" s="6"/>
      <c r="GU1935" s="6"/>
      <c r="GV1935" s="6"/>
      <c r="GW1935" s="6"/>
      <c r="GX1935" s="6"/>
      <c r="GY1935" s="6"/>
      <c r="GZ1935" s="6"/>
      <c r="HA1935" s="6"/>
      <c r="HB1935" s="6"/>
      <c r="HC1935" s="6"/>
      <c r="HD1935" s="6"/>
      <c r="HE1935" s="6"/>
      <c r="HF1935" s="6"/>
      <c r="HG1935" s="6"/>
      <c r="HH1935" s="6"/>
      <c r="HI1935" s="6"/>
      <c r="HJ1935" s="6"/>
      <c r="HK1935" s="6"/>
      <c r="HL1935" s="6"/>
      <c r="HM1935" s="6"/>
      <c r="HN1935" s="6"/>
      <c r="HO1935" s="6"/>
      <c r="HP1935" s="6"/>
      <c r="HQ1935" s="6"/>
      <c r="HR1935" s="6"/>
      <c r="HS1935" s="6"/>
      <c r="HT1935" s="6"/>
      <c r="HU1935" s="6"/>
      <c r="HV1935" s="6"/>
      <c r="HW1935" s="6"/>
      <c r="HX1935" s="6"/>
      <c r="HY1935" s="6"/>
      <c r="HZ1935" s="6"/>
      <c r="IA1935" s="6"/>
      <c r="IB1935" s="6"/>
      <c r="IC1935" s="6"/>
      <c r="ID1935" s="6"/>
      <c r="IE1935" s="6"/>
      <c r="IF1935" s="6"/>
      <c r="IG1935" s="6"/>
      <c r="IH1935" s="6"/>
      <c r="II1935" s="6"/>
      <c r="IJ1935" s="6"/>
      <c r="IK1935" s="6"/>
      <c r="IL1935" s="6"/>
      <c r="IM1935" s="6"/>
      <c r="IN1935" s="6"/>
      <c r="IO1935" s="6"/>
      <c r="IP1935" s="6"/>
      <c r="IQ1935" s="6"/>
      <c r="IR1935" s="6"/>
      <c r="IS1935" s="6"/>
      <c r="IT1935" s="6"/>
      <c r="IU1935" s="6"/>
      <c r="IV1935" s="6"/>
      <c r="IW1935" s="6"/>
      <c r="IX1935" s="6"/>
      <c r="IY1935" s="6"/>
      <c r="IZ1935" s="6"/>
    </row>
    <row r="1936" spans="1:260" s="5" customFormat="1" x14ac:dyDescent="0.35">
      <c r="A1936" s="32">
        <v>1932</v>
      </c>
      <c r="B1936" s="33">
        <f>ESTUDIANTES!B1936</f>
        <v>0</v>
      </c>
      <c r="C1936" s="33">
        <f>ESTUDIANTES!C1936</f>
        <v>0</v>
      </c>
      <c r="D1936" s="99">
        <f>ESTUDIANTES!D1936</f>
        <v>0</v>
      </c>
      <c r="E1936" s="99"/>
      <c r="F1936" s="99"/>
      <c r="G1936" s="99"/>
      <c r="H1936" s="34">
        <f>ESTUDIANTES!E1936</f>
        <v>0</v>
      </c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  <c r="GG1936" s="6"/>
      <c r="GH1936" s="6"/>
      <c r="GI1936" s="6"/>
      <c r="GJ1936" s="6"/>
      <c r="GK1936" s="6"/>
      <c r="GL1936" s="6"/>
      <c r="GM1936" s="6"/>
      <c r="GN1936" s="6"/>
      <c r="GO1936" s="6"/>
      <c r="GP1936" s="6"/>
      <c r="GQ1936" s="6"/>
      <c r="GR1936" s="6"/>
      <c r="GS1936" s="6"/>
      <c r="GT1936" s="6"/>
      <c r="GU1936" s="6"/>
      <c r="GV1936" s="6"/>
      <c r="GW1936" s="6"/>
      <c r="GX1936" s="6"/>
      <c r="GY1936" s="6"/>
      <c r="GZ1936" s="6"/>
      <c r="HA1936" s="6"/>
      <c r="HB1936" s="6"/>
      <c r="HC1936" s="6"/>
      <c r="HD1936" s="6"/>
      <c r="HE1936" s="6"/>
      <c r="HF1936" s="6"/>
      <c r="HG1936" s="6"/>
      <c r="HH1936" s="6"/>
      <c r="HI1936" s="6"/>
      <c r="HJ1936" s="6"/>
      <c r="HK1936" s="6"/>
      <c r="HL1936" s="6"/>
      <c r="HM1936" s="6"/>
      <c r="HN1936" s="6"/>
      <c r="HO1936" s="6"/>
      <c r="HP1936" s="6"/>
      <c r="HQ1936" s="6"/>
      <c r="HR1936" s="6"/>
      <c r="HS1936" s="6"/>
      <c r="HT1936" s="6"/>
      <c r="HU1936" s="6"/>
      <c r="HV1936" s="6"/>
      <c r="HW1936" s="6"/>
      <c r="HX1936" s="6"/>
      <c r="HY1936" s="6"/>
      <c r="HZ1936" s="6"/>
      <c r="IA1936" s="6"/>
      <c r="IB1936" s="6"/>
      <c r="IC1936" s="6"/>
      <c r="ID1936" s="6"/>
      <c r="IE1936" s="6"/>
      <c r="IF1936" s="6"/>
      <c r="IG1936" s="6"/>
      <c r="IH1936" s="6"/>
      <c r="II1936" s="6"/>
      <c r="IJ1936" s="6"/>
      <c r="IK1936" s="6"/>
      <c r="IL1936" s="6"/>
      <c r="IM1936" s="6"/>
      <c r="IN1936" s="6"/>
      <c r="IO1936" s="6"/>
      <c r="IP1936" s="6"/>
      <c r="IQ1936" s="6"/>
      <c r="IR1936" s="6"/>
      <c r="IS1936" s="6"/>
      <c r="IT1936" s="6"/>
      <c r="IU1936" s="6"/>
      <c r="IV1936" s="6"/>
      <c r="IW1936" s="6"/>
      <c r="IX1936" s="6"/>
      <c r="IY1936" s="6"/>
      <c r="IZ1936" s="6"/>
    </row>
    <row r="1937" spans="1:260" s="5" customFormat="1" x14ac:dyDescent="0.35">
      <c r="A1937" s="32">
        <v>1933</v>
      </c>
      <c r="B1937" s="33">
        <f>ESTUDIANTES!B1937</f>
        <v>0</v>
      </c>
      <c r="C1937" s="33">
        <f>ESTUDIANTES!C1937</f>
        <v>0</v>
      </c>
      <c r="D1937" s="99">
        <f>ESTUDIANTES!D1937</f>
        <v>0</v>
      </c>
      <c r="E1937" s="99"/>
      <c r="F1937" s="99"/>
      <c r="G1937" s="99"/>
      <c r="H1937" s="34">
        <f>ESTUDIANTES!E1937</f>
        <v>0</v>
      </c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  <c r="GG1937" s="6"/>
      <c r="GH1937" s="6"/>
      <c r="GI1937" s="6"/>
      <c r="GJ1937" s="6"/>
      <c r="GK1937" s="6"/>
      <c r="GL1937" s="6"/>
      <c r="GM1937" s="6"/>
      <c r="GN1937" s="6"/>
      <c r="GO1937" s="6"/>
      <c r="GP1937" s="6"/>
      <c r="GQ1937" s="6"/>
      <c r="GR1937" s="6"/>
      <c r="GS1937" s="6"/>
      <c r="GT1937" s="6"/>
      <c r="GU1937" s="6"/>
      <c r="GV1937" s="6"/>
      <c r="GW1937" s="6"/>
      <c r="GX1937" s="6"/>
      <c r="GY1937" s="6"/>
      <c r="GZ1937" s="6"/>
      <c r="HA1937" s="6"/>
      <c r="HB1937" s="6"/>
      <c r="HC1937" s="6"/>
      <c r="HD1937" s="6"/>
      <c r="HE1937" s="6"/>
      <c r="HF1937" s="6"/>
      <c r="HG1937" s="6"/>
      <c r="HH1937" s="6"/>
      <c r="HI1937" s="6"/>
      <c r="HJ1937" s="6"/>
      <c r="HK1937" s="6"/>
      <c r="HL1937" s="6"/>
      <c r="HM1937" s="6"/>
      <c r="HN1937" s="6"/>
      <c r="HO1937" s="6"/>
      <c r="HP1937" s="6"/>
      <c r="HQ1937" s="6"/>
      <c r="HR1937" s="6"/>
      <c r="HS1937" s="6"/>
      <c r="HT1937" s="6"/>
      <c r="HU1937" s="6"/>
      <c r="HV1937" s="6"/>
      <c r="HW1937" s="6"/>
      <c r="HX1937" s="6"/>
      <c r="HY1937" s="6"/>
      <c r="HZ1937" s="6"/>
      <c r="IA1937" s="6"/>
      <c r="IB1937" s="6"/>
      <c r="IC1937" s="6"/>
      <c r="ID1937" s="6"/>
      <c r="IE1937" s="6"/>
      <c r="IF1937" s="6"/>
      <c r="IG1937" s="6"/>
      <c r="IH1937" s="6"/>
      <c r="II1937" s="6"/>
      <c r="IJ1937" s="6"/>
      <c r="IK1937" s="6"/>
      <c r="IL1937" s="6"/>
      <c r="IM1937" s="6"/>
      <c r="IN1937" s="6"/>
      <c r="IO1937" s="6"/>
      <c r="IP1937" s="6"/>
      <c r="IQ1937" s="6"/>
      <c r="IR1937" s="6"/>
      <c r="IS1937" s="6"/>
      <c r="IT1937" s="6"/>
      <c r="IU1937" s="6"/>
      <c r="IV1937" s="6"/>
      <c r="IW1937" s="6"/>
      <c r="IX1937" s="6"/>
      <c r="IY1937" s="6"/>
      <c r="IZ1937" s="6"/>
    </row>
    <row r="1938" spans="1:260" s="5" customFormat="1" x14ac:dyDescent="0.35">
      <c r="A1938" s="32">
        <v>1934</v>
      </c>
      <c r="B1938" s="33">
        <f>ESTUDIANTES!B1938</f>
        <v>0</v>
      </c>
      <c r="C1938" s="33">
        <f>ESTUDIANTES!C1938</f>
        <v>0</v>
      </c>
      <c r="D1938" s="99">
        <f>ESTUDIANTES!D1938</f>
        <v>0</v>
      </c>
      <c r="E1938" s="99"/>
      <c r="F1938" s="99"/>
      <c r="G1938" s="99"/>
      <c r="H1938" s="34">
        <f>ESTUDIANTES!E1938</f>
        <v>0</v>
      </c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  <c r="GG1938" s="6"/>
      <c r="GH1938" s="6"/>
      <c r="GI1938" s="6"/>
      <c r="GJ1938" s="6"/>
      <c r="GK1938" s="6"/>
      <c r="GL1938" s="6"/>
      <c r="GM1938" s="6"/>
      <c r="GN1938" s="6"/>
      <c r="GO1938" s="6"/>
      <c r="GP1938" s="6"/>
      <c r="GQ1938" s="6"/>
      <c r="GR1938" s="6"/>
      <c r="GS1938" s="6"/>
      <c r="GT1938" s="6"/>
      <c r="GU1938" s="6"/>
      <c r="GV1938" s="6"/>
      <c r="GW1938" s="6"/>
      <c r="GX1938" s="6"/>
      <c r="GY1938" s="6"/>
      <c r="GZ1938" s="6"/>
      <c r="HA1938" s="6"/>
      <c r="HB1938" s="6"/>
      <c r="HC1938" s="6"/>
      <c r="HD1938" s="6"/>
      <c r="HE1938" s="6"/>
      <c r="HF1938" s="6"/>
      <c r="HG1938" s="6"/>
      <c r="HH1938" s="6"/>
      <c r="HI1938" s="6"/>
      <c r="HJ1938" s="6"/>
      <c r="HK1938" s="6"/>
      <c r="HL1938" s="6"/>
      <c r="HM1938" s="6"/>
      <c r="HN1938" s="6"/>
      <c r="HO1938" s="6"/>
      <c r="HP1938" s="6"/>
      <c r="HQ1938" s="6"/>
      <c r="HR1938" s="6"/>
      <c r="HS1938" s="6"/>
      <c r="HT1938" s="6"/>
      <c r="HU1938" s="6"/>
      <c r="HV1938" s="6"/>
      <c r="HW1938" s="6"/>
      <c r="HX1938" s="6"/>
      <c r="HY1938" s="6"/>
      <c r="HZ1938" s="6"/>
      <c r="IA1938" s="6"/>
      <c r="IB1938" s="6"/>
      <c r="IC1938" s="6"/>
      <c r="ID1938" s="6"/>
      <c r="IE1938" s="6"/>
      <c r="IF1938" s="6"/>
      <c r="IG1938" s="6"/>
      <c r="IH1938" s="6"/>
      <c r="II1938" s="6"/>
      <c r="IJ1938" s="6"/>
      <c r="IK1938" s="6"/>
      <c r="IL1938" s="6"/>
      <c r="IM1938" s="6"/>
      <c r="IN1938" s="6"/>
      <c r="IO1938" s="6"/>
      <c r="IP1938" s="6"/>
      <c r="IQ1938" s="6"/>
      <c r="IR1938" s="6"/>
      <c r="IS1938" s="6"/>
      <c r="IT1938" s="6"/>
      <c r="IU1938" s="6"/>
      <c r="IV1938" s="6"/>
      <c r="IW1938" s="6"/>
      <c r="IX1938" s="6"/>
      <c r="IY1938" s="6"/>
      <c r="IZ1938" s="6"/>
    </row>
    <row r="1939" spans="1:260" s="5" customFormat="1" x14ac:dyDescent="0.35">
      <c r="A1939" s="32">
        <v>1935</v>
      </c>
      <c r="B1939" s="33">
        <f>ESTUDIANTES!B1939</f>
        <v>0</v>
      </c>
      <c r="C1939" s="33">
        <f>ESTUDIANTES!C1939</f>
        <v>0</v>
      </c>
      <c r="D1939" s="99">
        <f>ESTUDIANTES!D1939</f>
        <v>0</v>
      </c>
      <c r="E1939" s="99"/>
      <c r="F1939" s="99"/>
      <c r="G1939" s="99"/>
      <c r="H1939" s="34">
        <f>ESTUDIANTES!E1939</f>
        <v>0</v>
      </c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  <c r="GG1939" s="6"/>
      <c r="GH1939" s="6"/>
      <c r="GI1939" s="6"/>
      <c r="GJ1939" s="6"/>
      <c r="GK1939" s="6"/>
      <c r="GL1939" s="6"/>
      <c r="GM1939" s="6"/>
      <c r="GN1939" s="6"/>
      <c r="GO1939" s="6"/>
      <c r="GP1939" s="6"/>
      <c r="GQ1939" s="6"/>
      <c r="GR1939" s="6"/>
      <c r="GS1939" s="6"/>
      <c r="GT1939" s="6"/>
      <c r="GU1939" s="6"/>
      <c r="GV1939" s="6"/>
      <c r="GW1939" s="6"/>
      <c r="GX1939" s="6"/>
      <c r="GY1939" s="6"/>
      <c r="GZ1939" s="6"/>
      <c r="HA1939" s="6"/>
      <c r="HB1939" s="6"/>
      <c r="HC1939" s="6"/>
      <c r="HD1939" s="6"/>
      <c r="HE1939" s="6"/>
      <c r="HF1939" s="6"/>
      <c r="HG1939" s="6"/>
      <c r="HH1939" s="6"/>
      <c r="HI1939" s="6"/>
      <c r="HJ1939" s="6"/>
      <c r="HK1939" s="6"/>
      <c r="HL1939" s="6"/>
      <c r="HM1939" s="6"/>
      <c r="HN1939" s="6"/>
      <c r="HO1939" s="6"/>
      <c r="HP1939" s="6"/>
      <c r="HQ1939" s="6"/>
      <c r="HR1939" s="6"/>
      <c r="HS1939" s="6"/>
      <c r="HT1939" s="6"/>
      <c r="HU1939" s="6"/>
      <c r="HV1939" s="6"/>
      <c r="HW1939" s="6"/>
      <c r="HX1939" s="6"/>
      <c r="HY1939" s="6"/>
      <c r="HZ1939" s="6"/>
      <c r="IA1939" s="6"/>
      <c r="IB1939" s="6"/>
      <c r="IC1939" s="6"/>
      <c r="ID1939" s="6"/>
      <c r="IE1939" s="6"/>
      <c r="IF1939" s="6"/>
      <c r="IG1939" s="6"/>
      <c r="IH1939" s="6"/>
      <c r="II1939" s="6"/>
      <c r="IJ1939" s="6"/>
      <c r="IK1939" s="6"/>
      <c r="IL1939" s="6"/>
      <c r="IM1939" s="6"/>
      <c r="IN1939" s="6"/>
      <c r="IO1939" s="6"/>
      <c r="IP1939" s="6"/>
      <c r="IQ1939" s="6"/>
      <c r="IR1939" s="6"/>
      <c r="IS1939" s="6"/>
      <c r="IT1939" s="6"/>
      <c r="IU1939" s="6"/>
      <c r="IV1939" s="6"/>
      <c r="IW1939" s="6"/>
      <c r="IX1939" s="6"/>
      <c r="IY1939" s="6"/>
      <c r="IZ1939" s="6"/>
    </row>
    <row r="1940" spans="1:260" s="5" customFormat="1" x14ac:dyDescent="0.35">
      <c r="A1940" s="32">
        <v>1936</v>
      </c>
      <c r="B1940" s="33">
        <f>ESTUDIANTES!B1940</f>
        <v>0</v>
      </c>
      <c r="C1940" s="33">
        <f>ESTUDIANTES!C1940</f>
        <v>0</v>
      </c>
      <c r="D1940" s="99">
        <f>ESTUDIANTES!D1940</f>
        <v>0</v>
      </c>
      <c r="E1940" s="99"/>
      <c r="F1940" s="99"/>
      <c r="G1940" s="99"/>
      <c r="H1940" s="34">
        <f>ESTUDIANTES!E1940</f>
        <v>0</v>
      </c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  <c r="GG1940" s="6"/>
      <c r="GH1940" s="6"/>
      <c r="GI1940" s="6"/>
      <c r="GJ1940" s="6"/>
      <c r="GK1940" s="6"/>
      <c r="GL1940" s="6"/>
      <c r="GM1940" s="6"/>
      <c r="GN1940" s="6"/>
      <c r="GO1940" s="6"/>
      <c r="GP1940" s="6"/>
      <c r="GQ1940" s="6"/>
      <c r="GR1940" s="6"/>
      <c r="GS1940" s="6"/>
      <c r="GT1940" s="6"/>
      <c r="GU1940" s="6"/>
      <c r="GV1940" s="6"/>
      <c r="GW1940" s="6"/>
      <c r="GX1940" s="6"/>
      <c r="GY1940" s="6"/>
      <c r="GZ1940" s="6"/>
      <c r="HA1940" s="6"/>
      <c r="HB1940" s="6"/>
      <c r="HC1940" s="6"/>
      <c r="HD1940" s="6"/>
      <c r="HE1940" s="6"/>
      <c r="HF1940" s="6"/>
      <c r="HG1940" s="6"/>
      <c r="HH1940" s="6"/>
      <c r="HI1940" s="6"/>
      <c r="HJ1940" s="6"/>
      <c r="HK1940" s="6"/>
      <c r="HL1940" s="6"/>
      <c r="HM1940" s="6"/>
      <c r="HN1940" s="6"/>
      <c r="HO1940" s="6"/>
      <c r="HP1940" s="6"/>
      <c r="HQ1940" s="6"/>
      <c r="HR1940" s="6"/>
      <c r="HS1940" s="6"/>
      <c r="HT1940" s="6"/>
      <c r="HU1940" s="6"/>
      <c r="HV1940" s="6"/>
      <c r="HW1940" s="6"/>
      <c r="HX1940" s="6"/>
      <c r="HY1940" s="6"/>
      <c r="HZ1940" s="6"/>
      <c r="IA1940" s="6"/>
      <c r="IB1940" s="6"/>
      <c r="IC1940" s="6"/>
      <c r="ID1940" s="6"/>
      <c r="IE1940" s="6"/>
      <c r="IF1940" s="6"/>
      <c r="IG1940" s="6"/>
      <c r="IH1940" s="6"/>
      <c r="II1940" s="6"/>
      <c r="IJ1940" s="6"/>
      <c r="IK1940" s="6"/>
      <c r="IL1940" s="6"/>
      <c r="IM1940" s="6"/>
      <c r="IN1940" s="6"/>
      <c r="IO1940" s="6"/>
      <c r="IP1940" s="6"/>
      <c r="IQ1940" s="6"/>
      <c r="IR1940" s="6"/>
      <c r="IS1940" s="6"/>
      <c r="IT1940" s="6"/>
      <c r="IU1940" s="6"/>
      <c r="IV1940" s="6"/>
      <c r="IW1940" s="6"/>
      <c r="IX1940" s="6"/>
      <c r="IY1940" s="6"/>
      <c r="IZ1940" s="6"/>
    </row>
    <row r="1941" spans="1:260" s="5" customFormat="1" x14ac:dyDescent="0.35">
      <c r="A1941" s="32">
        <v>1937</v>
      </c>
      <c r="B1941" s="33">
        <f>ESTUDIANTES!B1941</f>
        <v>0</v>
      </c>
      <c r="C1941" s="33">
        <f>ESTUDIANTES!C1941</f>
        <v>0</v>
      </c>
      <c r="D1941" s="99">
        <f>ESTUDIANTES!D1941</f>
        <v>0</v>
      </c>
      <c r="E1941" s="99"/>
      <c r="F1941" s="99"/>
      <c r="G1941" s="99"/>
      <c r="H1941" s="34">
        <f>ESTUDIANTES!E1941</f>
        <v>0</v>
      </c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  <c r="GG1941" s="6"/>
      <c r="GH1941" s="6"/>
      <c r="GI1941" s="6"/>
      <c r="GJ1941" s="6"/>
      <c r="GK1941" s="6"/>
      <c r="GL1941" s="6"/>
      <c r="GM1941" s="6"/>
      <c r="GN1941" s="6"/>
      <c r="GO1941" s="6"/>
      <c r="GP1941" s="6"/>
      <c r="GQ1941" s="6"/>
      <c r="GR1941" s="6"/>
      <c r="GS1941" s="6"/>
      <c r="GT1941" s="6"/>
      <c r="GU1941" s="6"/>
      <c r="GV1941" s="6"/>
      <c r="GW1941" s="6"/>
      <c r="GX1941" s="6"/>
      <c r="GY1941" s="6"/>
      <c r="GZ1941" s="6"/>
      <c r="HA1941" s="6"/>
      <c r="HB1941" s="6"/>
      <c r="HC1941" s="6"/>
      <c r="HD1941" s="6"/>
      <c r="HE1941" s="6"/>
      <c r="HF1941" s="6"/>
      <c r="HG1941" s="6"/>
      <c r="HH1941" s="6"/>
      <c r="HI1941" s="6"/>
      <c r="HJ1941" s="6"/>
      <c r="HK1941" s="6"/>
      <c r="HL1941" s="6"/>
      <c r="HM1941" s="6"/>
      <c r="HN1941" s="6"/>
      <c r="HO1941" s="6"/>
      <c r="HP1941" s="6"/>
      <c r="HQ1941" s="6"/>
      <c r="HR1941" s="6"/>
      <c r="HS1941" s="6"/>
      <c r="HT1941" s="6"/>
      <c r="HU1941" s="6"/>
      <c r="HV1941" s="6"/>
      <c r="HW1941" s="6"/>
      <c r="HX1941" s="6"/>
      <c r="HY1941" s="6"/>
      <c r="HZ1941" s="6"/>
      <c r="IA1941" s="6"/>
      <c r="IB1941" s="6"/>
      <c r="IC1941" s="6"/>
      <c r="ID1941" s="6"/>
      <c r="IE1941" s="6"/>
      <c r="IF1941" s="6"/>
      <c r="IG1941" s="6"/>
      <c r="IH1941" s="6"/>
      <c r="II1941" s="6"/>
      <c r="IJ1941" s="6"/>
      <c r="IK1941" s="6"/>
      <c r="IL1941" s="6"/>
      <c r="IM1941" s="6"/>
      <c r="IN1941" s="6"/>
      <c r="IO1941" s="6"/>
      <c r="IP1941" s="6"/>
      <c r="IQ1941" s="6"/>
      <c r="IR1941" s="6"/>
      <c r="IS1941" s="6"/>
      <c r="IT1941" s="6"/>
      <c r="IU1941" s="6"/>
      <c r="IV1941" s="6"/>
      <c r="IW1941" s="6"/>
      <c r="IX1941" s="6"/>
      <c r="IY1941" s="6"/>
      <c r="IZ1941" s="6"/>
    </row>
    <row r="1942" spans="1:260" s="5" customFormat="1" x14ac:dyDescent="0.35">
      <c r="A1942" s="32">
        <v>1938</v>
      </c>
      <c r="B1942" s="33">
        <f>ESTUDIANTES!B1942</f>
        <v>0</v>
      </c>
      <c r="C1942" s="33">
        <f>ESTUDIANTES!C1942</f>
        <v>0</v>
      </c>
      <c r="D1942" s="99">
        <f>ESTUDIANTES!D1942</f>
        <v>0</v>
      </c>
      <c r="E1942" s="99"/>
      <c r="F1942" s="99"/>
      <c r="G1942" s="99"/>
      <c r="H1942" s="34">
        <f>ESTUDIANTES!E1942</f>
        <v>0</v>
      </c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  <c r="GG1942" s="6"/>
      <c r="GH1942" s="6"/>
      <c r="GI1942" s="6"/>
      <c r="GJ1942" s="6"/>
      <c r="GK1942" s="6"/>
      <c r="GL1942" s="6"/>
      <c r="GM1942" s="6"/>
      <c r="GN1942" s="6"/>
      <c r="GO1942" s="6"/>
      <c r="GP1942" s="6"/>
      <c r="GQ1942" s="6"/>
      <c r="GR1942" s="6"/>
      <c r="GS1942" s="6"/>
      <c r="GT1942" s="6"/>
      <c r="GU1942" s="6"/>
      <c r="GV1942" s="6"/>
      <c r="GW1942" s="6"/>
      <c r="GX1942" s="6"/>
      <c r="GY1942" s="6"/>
      <c r="GZ1942" s="6"/>
      <c r="HA1942" s="6"/>
      <c r="HB1942" s="6"/>
      <c r="HC1942" s="6"/>
      <c r="HD1942" s="6"/>
      <c r="HE1942" s="6"/>
      <c r="HF1942" s="6"/>
      <c r="HG1942" s="6"/>
      <c r="HH1942" s="6"/>
      <c r="HI1942" s="6"/>
      <c r="HJ1942" s="6"/>
      <c r="HK1942" s="6"/>
      <c r="HL1942" s="6"/>
      <c r="HM1942" s="6"/>
      <c r="HN1942" s="6"/>
      <c r="HO1942" s="6"/>
      <c r="HP1942" s="6"/>
      <c r="HQ1942" s="6"/>
      <c r="HR1942" s="6"/>
      <c r="HS1942" s="6"/>
      <c r="HT1942" s="6"/>
      <c r="HU1942" s="6"/>
      <c r="HV1942" s="6"/>
      <c r="HW1942" s="6"/>
      <c r="HX1942" s="6"/>
      <c r="HY1942" s="6"/>
      <c r="HZ1942" s="6"/>
      <c r="IA1942" s="6"/>
      <c r="IB1942" s="6"/>
      <c r="IC1942" s="6"/>
      <c r="ID1942" s="6"/>
      <c r="IE1942" s="6"/>
      <c r="IF1942" s="6"/>
      <c r="IG1942" s="6"/>
      <c r="IH1942" s="6"/>
      <c r="II1942" s="6"/>
      <c r="IJ1942" s="6"/>
      <c r="IK1942" s="6"/>
      <c r="IL1942" s="6"/>
      <c r="IM1942" s="6"/>
      <c r="IN1942" s="6"/>
      <c r="IO1942" s="6"/>
      <c r="IP1942" s="6"/>
      <c r="IQ1942" s="6"/>
      <c r="IR1942" s="6"/>
      <c r="IS1942" s="6"/>
      <c r="IT1942" s="6"/>
      <c r="IU1942" s="6"/>
      <c r="IV1942" s="6"/>
      <c r="IW1942" s="6"/>
      <c r="IX1942" s="6"/>
      <c r="IY1942" s="6"/>
      <c r="IZ1942" s="6"/>
    </row>
    <row r="1943" spans="1:260" s="5" customFormat="1" x14ac:dyDescent="0.35">
      <c r="A1943" s="32">
        <v>1939</v>
      </c>
      <c r="B1943" s="33">
        <f>ESTUDIANTES!B1943</f>
        <v>0</v>
      </c>
      <c r="C1943" s="33">
        <f>ESTUDIANTES!C1943</f>
        <v>0</v>
      </c>
      <c r="D1943" s="99">
        <f>ESTUDIANTES!D1943</f>
        <v>0</v>
      </c>
      <c r="E1943" s="99"/>
      <c r="F1943" s="99"/>
      <c r="G1943" s="99"/>
      <c r="H1943" s="34">
        <f>ESTUDIANTES!E1943</f>
        <v>0</v>
      </c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  <c r="GG1943" s="6"/>
      <c r="GH1943" s="6"/>
      <c r="GI1943" s="6"/>
      <c r="GJ1943" s="6"/>
      <c r="GK1943" s="6"/>
      <c r="GL1943" s="6"/>
      <c r="GM1943" s="6"/>
      <c r="GN1943" s="6"/>
      <c r="GO1943" s="6"/>
      <c r="GP1943" s="6"/>
      <c r="GQ1943" s="6"/>
      <c r="GR1943" s="6"/>
      <c r="GS1943" s="6"/>
      <c r="GT1943" s="6"/>
      <c r="GU1943" s="6"/>
      <c r="GV1943" s="6"/>
      <c r="GW1943" s="6"/>
      <c r="GX1943" s="6"/>
      <c r="GY1943" s="6"/>
      <c r="GZ1943" s="6"/>
      <c r="HA1943" s="6"/>
      <c r="HB1943" s="6"/>
      <c r="HC1943" s="6"/>
      <c r="HD1943" s="6"/>
      <c r="HE1943" s="6"/>
      <c r="HF1943" s="6"/>
      <c r="HG1943" s="6"/>
      <c r="HH1943" s="6"/>
      <c r="HI1943" s="6"/>
      <c r="HJ1943" s="6"/>
      <c r="HK1943" s="6"/>
      <c r="HL1943" s="6"/>
      <c r="HM1943" s="6"/>
      <c r="HN1943" s="6"/>
      <c r="HO1943" s="6"/>
      <c r="HP1943" s="6"/>
      <c r="HQ1943" s="6"/>
      <c r="HR1943" s="6"/>
      <c r="HS1943" s="6"/>
      <c r="HT1943" s="6"/>
      <c r="HU1943" s="6"/>
      <c r="HV1943" s="6"/>
      <c r="HW1943" s="6"/>
      <c r="HX1943" s="6"/>
      <c r="HY1943" s="6"/>
      <c r="HZ1943" s="6"/>
      <c r="IA1943" s="6"/>
      <c r="IB1943" s="6"/>
      <c r="IC1943" s="6"/>
      <c r="ID1943" s="6"/>
      <c r="IE1943" s="6"/>
      <c r="IF1943" s="6"/>
      <c r="IG1943" s="6"/>
      <c r="IH1943" s="6"/>
      <c r="II1943" s="6"/>
      <c r="IJ1943" s="6"/>
      <c r="IK1943" s="6"/>
      <c r="IL1943" s="6"/>
      <c r="IM1943" s="6"/>
      <c r="IN1943" s="6"/>
      <c r="IO1943" s="6"/>
      <c r="IP1943" s="6"/>
      <c r="IQ1943" s="6"/>
      <c r="IR1943" s="6"/>
      <c r="IS1943" s="6"/>
      <c r="IT1943" s="6"/>
      <c r="IU1943" s="6"/>
      <c r="IV1943" s="6"/>
      <c r="IW1943" s="6"/>
      <c r="IX1943" s="6"/>
      <c r="IY1943" s="6"/>
      <c r="IZ1943" s="6"/>
    </row>
    <row r="1944" spans="1:260" s="5" customFormat="1" x14ac:dyDescent="0.35">
      <c r="A1944" s="32">
        <v>1940</v>
      </c>
      <c r="B1944" s="33">
        <f>ESTUDIANTES!B1944</f>
        <v>0</v>
      </c>
      <c r="C1944" s="33">
        <f>ESTUDIANTES!C1944</f>
        <v>0</v>
      </c>
      <c r="D1944" s="99">
        <f>ESTUDIANTES!D1944</f>
        <v>0</v>
      </c>
      <c r="E1944" s="99"/>
      <c r="F1944" s="99"/>
      <c r="G1944" s="99"/>
      <c r="H1944" s="34">
        <f>ESTUDIANTES!E1944</f>
        <v>0</v>
      </c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  <c r="GG1944" s="6"/>
      <c r="GH1944" s="6"/>
      <c r="GI1944" s="6"/>
      <c r="GJ1944" s="6"/>
      <c r="GK1944" s="6"/>
      <c r="GL1944" s="6"/>
      <c r="GM1944" s="6"/>
      <c r="GN1944" s="6"/>
      <c r="GO1944" s="6"/>
      <c r="GP1944" s="6"/>
      <c r="GQ1944" s="6"/>
      <c r="GR1944" s="6"/>
      <c r="GS1944" s="6"/>
      <c r="GT1944" s="6"/>
      <c r="GU1944" s="6"/>
      <c r="GV1944" s="6"/>
      <c r="GW1944" s="6"/>
      <c r="GX1944" s="6"/>
      <c r="GY1944" s="6"/>
      <c r="GZ1944" s="6"/>
      <c r="HA1944" s="6"/>
      <c r="HB1944" s="6"/>
      <c r="HC1944" s="6"/>
      <c r="HD1944" s="6"/>
      <c r="HE1944" s="6"/>
      <c r="HF1944" s="6"/>
      <c r="HG1944" s="6"/>
      <c r="HH1944" s="6"/>
      <c r="HI1944" s="6"/>
      <c r="HJ1944" s="6"/>
      <c r="HK1944" s="6"/>
      <c r="HL1944" s="6"/>
      <c r="HM1944" s="6"/>
      <c r="HN1944" s="6"/>
      <c r="HO1944" s="6"/>
      <c r="HP1944" s="6"/>
      <c r="HQ1944" s="6"/>
      <c r="HR1944" s="6"/>
      <c r="HS1944" s="6"/>
      <c r="HT1944" s="6"/>
      <c r="HU1944" s="6"/>
      <c r="HV1944" s="6"/>
      <c r="HW1944" s="6"/>
      <c r="HX1944" s="6"/>
      <c r="HY1944" s="6"/>
      <c r="HZ1944" s="6"/>
      <c r="IA1944" s="6"/>
      <c r="IB1944" s="6"/>
      <c r="IC1944" s="6"/>
      <c r="ID1944" s="6"/>
      <c r="IE1944" s="6"/>
      <c r="IF1944" s="6"/>
      <c r="IG1944" s="6"/>
      <c r="IH1944" s="6"/>
      <c r="II1944" s="6"/>
      <c r="IJ1944" s="6"/>
      <c r="IK1944" s="6"/>
      <c r="IL1944" s="6"/>
      <c r="IM1944" s="6"/>
      <c r="IN1944" s="6"/>
      <c r="IO1944" s="6"/>
      <c r="IP1944" s="6"/>
      <c r="IQ1944" s="6"/>
      <c r="IR1944" s="6"/>
      <c r="IS1944" s="6"/>
      <c r="IT1944" s="6"/>
      <c r="IU1944" s="6"/>
      <c r="IV1944" s="6"/>
      <c r="IW1944" s="6"/>
      <c r="IX1944" s="6"/>
      <c r="IY1944" s="6"/>
      <c r="IZ1944" s="6"/>
    </row>
    <row r="1945" spans="1:260" s="5" customFormat="1" x14ac:dyDescent="0.35">
      <c r="A1945" s="32">
        <v>1941</v>
      </c>
      <c r="B1945" s="33">
        <f>ESTUDIANTES!B1945</f>
        <v>0</v>
      </c>
      <c r="C1945" s="33">
        <f>ESTUDIANTES!C1945</f>
        <v>0</v>
      </c>
      <c r="D1945" s="99">
        <f>ESTUDIANTES!D1945</f>
        <v>0</v>
      </c>
      <c r="E1945" s="99"/>
      <c r="F1945" s="99"/>
      <c r="G1945" s="99"/>
      <c r="H1945" s="34">
        <f>ESTUDIANTES!E1945</f>
        <v>0</v>
      </c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  <c r="GG1945" s="6"/>
      <c r="GH1945" s="6"/>
      <c r="GI1945" s="6"/>
      <c r="GJ1945" s="6"/>
      <c r="GK1945" s="6"/>
      <c r="GL1945" s="6"/>
      <c r="GM1945" s="6"/>
      <c r="GN1945" s="6"/>
      <c r="GO1945" s="6"/>
      <c r="GP1945" s="6"/>
      <c r="GQ1945" s="6"/>
      <c r="GR1945" s="6"/>
      <c r="GS1945" s="6"/>
      <c r="GT1945" s="6"/>
      <c r="GU1945" s="6"/>
      <c r="GV1945" s="6"/>
      <c r="GW1945" s="6"/>
      <c r="GX1945" s="6"/>
      <c r="GY1945" s="6"/>
      <c r="GZ1945" s="6"/>
      <c r="HA1945" s="6"/>
      <c r="HB1945" s="6"/>
      <c r="HC1945" s="6"/>
      <c r="HD1945" s="6"/>
      <c r="HE1945" s="6"/>
      <c r="HF1945" s="6"/>
      <c r="HG1945" s="6"/>
      <c r="HH1945" s="6"/>
      <c r="HI1945" s="6"/>
      <c r="HJ1945" s="6"/>
      <c r="HK1945" s="6"/>
      <c r="HL1945" s="6"/>
      <c r="HM1945" s="6"/>
      <c r="HN1945" s="6"/>
      <c r="HO1945" s="6"/>
      <c r="HP1945" s="6"/>
      <c r="HQ1945" s="6"/>
      <c r="HR1945" s="6"/>
      <c r="HS1945" s="6"/>
      <c r="HT1945" s="6"/>
      <c r="HU1945" s="6"/>
      <c r="HV1945" s="6"/>
      <c r="HW1945" s="6"/>
      <c r="HX1945" s="6"/>
      <c r="HY1945" s="6"/>
      <c r="HZ1945" s="6"/>
      <c r="IA1945" s="6"/>
      <c r="IB1945" s="6"/>
      <c r="IC1945" s="6"/>
      <c r="ID1945" s="6"/>
      <c r="IE1945" s="6"/>
      <c r="IF1945" s="6"/>
      <c r="IG1945" s="6"/>
      <c r="IH1945" s="6"/>
      <c r="II1945" s="6"/>
      <c r="IJ1945" s="6"/>
      <c r="IK1945" s="6"/>
      <c r="IL1945" s="6"/>
      <c r="IM1945" s="6"/>
      <c r="IN1945" s="6"/>
      <c r="IO1945" s="6"/>
      <c r="IP1945" s="6"/>
      <c r="IQ1945" s="6"/>
      <c r="IR1945" s="6"/>
      <c r="IS1945" s="6"/>
      <c r="IT1945" s="6"/>
      <c r="IU1945" s="6"/>
      <c r="IV1945" s="6"/>
      <c r="IW1945" s="6"/>
      <c r="IX1945" s="6"/>
      <c r="IY1945" s="6"/>
      <c r="IZ1945" s="6"/>
    </row>
    <row r="1946" spans="1:260" s="5" customFormat="1" x14ac:dyDescent="0.35">
      <c r="A1946" s="32">
        <v>1942</v>
      </c>
      <c r="B1946" s="33">
        <f>ESTUDIANTES!B1946</f>
        <v>0</v>
      </c>
      <c r="C1946" s="33">
        <f>ESTUDIANTES!C1946</f>
        <v>0</v>
      </c>
      <c r="D1946" s="99">
        <f>ESTUDIANTES!D1946</f>
        <v>0</v>
      </c>
      <c r="E1946" s="99"/>
      <c r="F1946" s="99"/>
      <c r="G1946" s="99"/>
      <c r="H1946" s="34">
        <f>ESTUDIANTES!E1946</f>
        <v>0</v>
      </c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  <c r="GG1946" s="6"/>
      <c r="GH1946" s="6"/>
      <c r="GI1946" s="6"/>
      <c r="GJ1946" s="6"/>
      <c r="GK1946" s="6"/>
      <c r="GL1946" s="6"/>
      <c r="GM1946" s="6"/>
      <c r="GN1946" s="6"/>
      <c r="GO1946" s="6"/>
      <c r="GP1946" s="6"/>
      <c r="GQ1946" s="6"/>
      <c r="GR1946" s="6"/>
      <c r="GS1946" s="6"/>
      <c r="GT1946" s="6"/>
      <c r="GU1946" s="6"/>
      <c r="GV1946" s="6"/>
      <c r="GW1946" s="6"/>
      <c r="GX1946" s="6"/>
      <c r="GY1946" s="6"/>
      <c r="GZ1946" s="6"/>
      <c r="HA1946" s="6"/>
      <c r="HB1946" s="6"/>
      <c r="HC1946" s="6"/>
      <c r="HD1946" s="6"/>
      <c r="HE1946" s="6"/>
      <c r="HF1946" s="6"/>
      <c r="HG1946" s="6"/>
      <c r="HH1946" s="6"/>
      <c r="HI1946" s="6"/>
      <c r="HJ1946" s="6"/>
      <c r="HK1946" s="6"/>
      <c r="HL1946" s="6"/>
      <c r="HM1946" s="6"/>
      <c r="HN1946" s="6"/>
      <c r="HO1946" s="6"/>
      <c r="HP1946" s="6"/>
      <c r="HQ1946" s="6"/>
      <c r="HR1946" s="6"/>
      <c r="HS1946" s="6"/>
      <c r="HT1946" s="6"/>
      <c r="HU1946" s="6"/>
      <c r="HV1946" s="6"/>
      <c r="HW1946" s="6"/>
      <c r="HX1946" s="6"/>
      <c r="HY1946" s="6"/>
      <c r="HZ1946" s="6"/>
      <c r="IA1946" s="6"/>
      <c r="IB1946" s="6"/>
      <c r="IC1946" s="6"/>
      <c r="ID1946" s="6"/>
      <c r="IE1946" s="6"/>
      <c r="IF1946" s="6"/>
      <c r="IG1946" s="6"/>
      <c r="IH1946" s="6"/>
      <c r="II1946" s="6"/>
      <c r="IJ1946" s="6"/>
      <c r="IK1946" s="6"/>
      <c r="IL1946" s="6"/>
      <c r="IM1946" s="6"/>
      <c r="IN1946" s="6"/>
      <c r="IO1946" s="6"/>
      <c r="IP1946" s="6"/>
      <c r="IQ1946" s="6"/>
      <c r="IR1946" s="6"/>
      <c r="IS1946" s="6"/>
      <c r="IT1946" s="6"/>
      <c r="IU1946" s="6"/>
      <c r="IV1946" s="6"/>
      <c r="IW1946" s="6"/>
      <c r="IX1946" s="6"/>
      <c r="IY1946" s="6"/>
      <c r="IZ1946" s="6"/>
    </row>
    <row r="1947" spans="1:260" s="5" customFormat="1" x14ac:dyDescent="0.35">
      <c r="A1947" s="32">
        <v>1943</v>
      </c>
      <c r="B1947" s="33">
        <f>ESTUDIANTES!B1947</f>
        <v>0</v>
      </c>
      <c r="C1947" s="33">
        <f>ESTUDIANTES!C1947</f>
        <v>0</v>
      </c>
      <c r="D1947" s="99">
        <f>ESTUDIANTES!D1947</f>
        <v>0</v>
      </c>
      <c r="E1947" s="99"/>
      <c r="F1947" s="99"/>
      <c r="G1947" s="99"/>
      <c r="H1947" s="34">
        <f>ESTUDIANTES!E1947</f>
        <v>0</v>
      </c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  <c r="GG1947" s="6"/>
      <c r="GH1947" s="6"/>
      <c r="GI1947" s="6"/>
      <c r="GJ1947" s="6"/>
      <c r="GK1947" s="6"/>
      <c r="GL1947" s="6"/>
      <c r="GM1947" s="6"/>
      <c r="GN1947" s="6"/>
      <c r="GO1947" s="6"/>
      <c r="GP1947" s="6"/>
      <c r="GQ1947" s="6"/>
      <c r="GR1947" s="6"/>
      <c r="GS1947" s="6"/>
      <c r="GT1947" s="6"/>
      <c r="GU1947" s="6"/>
      <c r="GV1947" s="6"/>
      <c r="GW1947" s="6"/>
      <c r="GX1947" s="6"/>
      <c r="GY1947" s="6"/>
      <c r="GZ1947" s="6"/>
      <c r="HA1947" s="6"/>
      <c r="HB1947" s="6"/>
      <c r="HC1947" s="6"/>
      <c r="HD1947" s="6"/>
      <c r="HE1947" s="6"/>
      <c r="HF1947" s="6"/>
      <c r="HG1947" s="6"/>
      <c r="HH1947" s="6"/>
      <c r="HI1947" s="6"/>
      <c r="HJ1947" s="6"/>
      <c r="HK1947" s="6"/>
      <c r="HL1947" s="6"/>
      <c r="HM1947" s="6"/>
      <c r="HN1947" s="6"/>
      <c r="HO1947" s="6"/>
      <c r="HP1947" s="6"/>
      <c r="HQ1947" s="6"/>
      <c r="HR1947" s="6"/>
      <c r="HS1947" s="6"/>
      <c r="HT1947" s="6"/>
      <c r="HU1947" s="6"/>
      <c r="HV1947" s="6"/>
      <c r="HW1947" s="6"/>
      <c r="HX1947" s="6"/>
      <c r="HY1947" s="6"/>
      <c r="HZ1947" s="6"/>
      <c r="IA1947" s="6"/>
      <c r="IB1947" s="6"/>
      <c r="IC1947" s="6"/>
      <c r="ID1947" s="6"/>
      <c r="IE1947" s="6"/>
      <c r="IF1947" s="6"/>
      <c r="IG1947" s="6"/>
      <c r="IH1947" s="6"/>
      <c r="II1947" s="6"/>
      <c r="IJ1947" s="6"/>
      <c r="IK1947" s="6"/>
      <c r="IL1947" s="6"/>
      <c r="IM1947" s="6"/>
      <c r="IN1947" s="6"/>
      <c r="IO1947" s="6"/>
      <c r="IP1947" s="6"/>
      <c r="IQ1947" s="6"/>
      <c r="IR1947" s="6"/>
      <c r="IS1947" s="6"/>
      <c r="IT1947" s="6"/>
      <c r="IU1947" s="6"/>
      <c r="IV1947" s="6"/>
      <c r="IW1947" s="6"/>
      <c r="IX1947" s="6"/>
      <c r="IY1947" s="6"/>
      <c r="IZ1947" s="6"/>
    </row>
    <row r="1948" spans="1:260" s="5" customFormat="1" x14ac:dyDescent="0.35">
      <c r="A1948" s="32">
        <v>1944</v>
      </c>
      <c r="B1948" s="33">
        <f>ESTUDIANTES!B1948</f>
        <v>0</v>
      </c>
      <c r="C1948" s="33">
        <f>ESTUDIANTES!C1948</f>
        <v>0</v>
      </c>
      <c r="D1948" s="99">
        <f>ESTUDIANTES!D1948</f>
        <v>0</v>
      </c>
      <c r="E1948" s="99"/>
      <c r="F1948" s="99"/>
      <c r="G1948" s="99"/>
      <c r="H1948" s="34">
        <f>ESTUDIANTES!E1948</f>
        <v>0</v>
      </c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  <c r="GG1948" s="6"/>
      <c r="GH1948" s="6"/>
      <c r="GI1948" s="6"/>
      <c r="GJ1948" s="6"/>
      <c r="GK1948" s="6"/>
      <c r="GL1948" s="6"/>
      <c r="GM1948" s="6"/>
      <c r="GN1948" s="6"/>
      <c r="GO1948" s="6"/>
      <c r="GP1948" s="6"/>
      <c r="GQ1948" s="6"/>
      <c r="GR1948" s="6"/>
      <c r="GS1948" s="6"/>
      <c r="GT1948" s="6"/>
      <c r="GU1948" s="6"/>
      <c r="GV1948" s="6"/>
      <c r="GW1948" s="6"/>
      <c r="GX1948" s="6"/>
      <c r="GY1948" s="6"/>
      <c r="GZ1948" s="6"/>
      <c r="HA1948" s="6"/>
      <c r="HB1948" s="6"/>
      <c r="HC1948" s="6"/>
      <c r="HD1948" s="6"/>
      <c r="HE1948" s="6"/>
      <c r="HF1948" s="6"/>
      <c r="HG1948" s="6"/>
      <c r="HH1948" s="6"/>
      <c r="HI1948" s="6"/>
      <c r="HJ1948" s="6"/>
      <c r="HK1948" s="6"/>
      <c r="HL1948" s="6"/>
      <c r="HM1948" s="6"/>
      <c r="HN1948" s="6"/>
      <c r="HO1948" s="6"/>
      <c r="HP1948" s="6"/>
      <c r="HQ1948" s="6"/>
      <c r="HR1948" s="6"/>
      <c r="HS1948" s="6"/>
      <c r="HT1948" s="6"/>
      <c r="HU1948" s="6"/>
      <c r="HV1948" s="6"/>
      <c r="HW1948" s="6"/>
      <c r="HX1948" s="6"/>
      <c r="HY1948" s="6"/>
      <c r="HZ1948" s="6"/>
      <c r="IA1948" s="6"/>
      <c r="IB1948" s="6"/>
      <c r="IC1948" s="6"/>
      <c r="ID1948" s="6"/>
      <c r="IE1948" s="6"/>
      <c r="IF1948" s="6"/>
      <c r="IG1948" s="6"/>
      <c r="IH1948" s="6"/>
      <c r="II1948" s="6"/>
      <c r="IJ1948" s="6"/>
      <c r="IK1948" s="6"/>
      <c r="IL1948" s="6"/>
      <c r="IM1948" s="6"/>
      <c r="IN1948" s="6"/>
      <c r="IO1948" s="6"/>
      <c r="IP1948" s="6"/>
      <c r="IQ1948" s="6"/>
      <c r="IR1948" s="6"/>
      <c r="IS1948" s="6"/>
      <c r="IT1948" s="6"/>
      <c r="IU1948" s="6"/>
      <c r="IV1948" s="6"/>
      <c r="IW1948" s="6"/>
      <c r="IX1948" s="6"/>
      <c r="IY1948" s="6"/>
      <c r="IZ1948" s="6"/>
    </row>
    <row r="1949" spans="1:260" s="5" customFormat="1" x14ac:dyDescent="0.35">
      <c r="A1949" s="32">
        <v>1945</v>
      </c>
      <c r="B1949" s="33">
        <f>ESTUDIANTES!B1949</f>
        <v>0</v>
      </c>
      <c r="C1949" s="33">
        <f>ESTUDIANTES!C1949</f>
        <v>0</v>
      </c>
      <c r="D1949" s="99">
        <f>ESTUDIANTES!D1949</f>
        <v>0</v>
      </c>
      <c r="E1949" s="99"/>
      <c r="F1949" s="99"/>
      <c r="G1949" s="99"/>
      <c r="H1949" s="34">
        <f>ESTUDIANTES!E1949</f>
        <v>0</v>
      </c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  <c r="GG1949" s="6"/>
      <c r="GH1949" s="6"/>
      <c r="GI1949" s="6"/>
      <c r="GJ1949" s="6"/>
      <c r="GK1949" s="6"/>
      <c r="GL1949" s="6"/>
      <c r="GM1949" s="6"/>
      <c r="GN1949" s="6"/>
      <c r="GO1949" s="6"/>
      <c r="GP1949" s="6"/>
      <c r="GQ1949" s="6"/>
      <c r="GR1949" s="6"/>
      <c r="GS1949" s="6"/>
      <c r="GT1949" s="6"/>
      <c r="GU1949" s="6"/>
      <c r="GV1949" s="6"/>
      <c r="GW1949" s="6"/>
      <c r="GX1949" s="6"/>
      <c r="GY1949" s="6"/>
      <c r="GZ1949" s="6"/>
      <c r="HA1949" s="6"/>
      <c r="HB1949" s="6"/>
      <c r="HC1949" s="6"/>
      <c r="HD1949" s="6"/>
      <c r="HE1949" s="6"/>
      <c r="HF1949" s="6"/>
      <c r="HG1949" s="6"/>
      <c r="HH1949" s="6"/>
      <c r="HI1949" s="6"/>
      <c r="HJ1949" s="6"/>
      <c r="HK1949" s="6"/>
      <c r="HL1949" s="6"/>
      <c r="HM1949" s="6"/>
      <c r="HN1949" s="6"/>
      <c r="HO1949" s="6"/>
      <c r="HP1949" s="6"/>
      <c r="HQ1949" s="6"/>
      <c r="HR1949" s="6"/>
      <c r="HS1949" s="6"/>
      <c r="HT1949" s="6"/>
      <c r="HU1949" s="6"/>
      <c r="HV1949" s="6"/>
      <c r="HW1949" s="6"/>
      <c r="HX1949" s="6"/>
      <c r="HY1949" s="6"/>
      <c r="HZ1949" s="6"/>
      <c r="IA1949" s="6"/>
      <c r="IB1949" s="6"/>
      <c r="IC1949" s="6"/>
      <c r="ID1949" s="6"/>
      <c r="IE1949" s="6"/>
      <c r="IF1949" s="6"/>
      <c r="IG1949" s="6"/>
      <c r="IH1949" s="6"/>
      <c r="II1949" s="6"/>
      <c r="IJ1949" s="6"/>
      <c r="IK1949" s="6"/>
      <c r="IL1949" s="6"/>
      <c r="IM1949" s="6"/>
      <c r="IN1949" s="6"/>
      <c r="IO1949" s="6"/>
      <c r="IP1949" s="6"/>
      <c r="IQ1949" s="6"/>
      <c r="IR1949" s="6"/>
      <c r="IS1949" s="6"/>
      <c r="IT1949" s="6"/>
      <c r="IU1949" s="6"/>
      <c r="IV1949" s="6"/>
      <c r="IW1949" s="6"/>
      <c r="IX1949" s="6"/>
      <c r="IY1949" s="6"/>
      <c r="IZ1949" s="6"/>
    </row>
    <row r="1950" spans="1:260" s="5" customFormat="1" x14ac:dyDescent="0.35">
      <c r="A1950" s="32">
        <v>1946</v>
      </c>
      <c r="B1950" s="33">
        <f>ESTUDIANTES!B1950</f>
        <v>0</v>
      </c>
      <c r="C1950" s="33">
        <f>ESTUDIANTES!C1950</f>
        <v>0</v>
      </c>
      <c r="D1950" s="99">
        <f>ESTUDIANTES!D1950</f>
        <v>0</v>
      </c>
      <c r="E1950" s="99"/>
      <c r="F1950" s="99"/>
      <c r="G1950" s="99"/>
      <c r="H1950" s="34">
        <f>ESTUDIANTES!E1950</f>
        <v>0</v>
      </c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  <c r="GG1950" s="6"/>
      <c r="GH1950" s="6"/>
      <c r="GI1950" s="6"/>
      <c r="GJ1950" s="6"/>
      <c r="GK1950" s="6"/>
      <c r="GL1950" s="6"/>
      <c r="GM1950" s="6"/>
      <c r="GN1950" s="6"/>
      <c r="GO1950" s="6"/>
      <c r="GP1950" s="6"/>
      <c r="GQ1950" s="6"/>
      <c r="GR1950" s="6"/>
      <c r="GS1950" s="6"/>
      <c r="GT1950" s="6"/>
      <c r="GU1950" s="6"/>
      <c r="GV1950" s="6"/>
      <c r="GW1950" s="6"/>
      <c r="GX1950" s="6"/>
      <c r="GY1950" s="6"/>
      <c r="GZ1950" s="6"/>
      <c r="HA1950" s="6"/>
      <c r="HB1950" s="6"/>
      <c r="HC1950" s="6"/>
      <c r="HD1950" s="6"/>
      <c r="HE1950" s="6"/>
      <c r="HF1950" s="6"/>
      <c r="HG1950" s="6"/>
      <c r="HH1950" s="6"/>
      <c r="HI1950" s="6"/>
      <c r="HJ1950" s="6"/>
      <c r="HK1950" s="6"/>
      <c r="HL1950" s="6"/>
      <c r="HM1950" s="6"/>
      <c r="HN1950" s="6"/>
      <c r="HO1950" s="6"/>
      <c r="HP1950" s="6"/>
      <c r="HQ1950" s="6"/>
      <c r="HR1950" s="6"/>
      <c r="HS1950" s="6"/>
      <c r="HT1950" s="6"/>
      <c r="HU1950" s="6"/>
      <c r="HV1950" s="6"/>
      <c r="HW1950" s="6"/>
      <c r="HX1950" s="6"/>
      <c r="HY1950" s="6"/>
      <c r="HZ1950" s="6"/>
      <c r="IA1950" s="6"/>
      <c r="IB1950" s="6"/>
      <c r="IC1950" s="6"/>
      <c r="ID1950" s="6"/>
      <c r="IE1950" s="6"/>
      <c r="IF1950" s="6"/>
      <c r="IG1950" s="6"/>
      <c r="IH1950" s="6"/>
      <c r="II1950" s="6"/>
      <c r="IJ1950" s="6"/>
      <c r="IK1950" s="6"/>
      <c r="IL1950" s="6"/>
      <c r="IM1950" s="6"/>
      <c r="IN1950" s="6"/>
      <c r="IO1950" s="6"/>
      <c r="IP1950" s="6"/>
      <c r="IQ1950" s="6"/>
      <c r="IR1950" s="6"/>
      <c r="IS1950" s="6"/>
      <c r="IT1950" s="6"/>
      <c r="IU1950" s="6"/>
      <c r="IV1950" s="6"/>
      <c r="IW1950" s="6"/>
      <c r="IX1950" s="6"/>
      <c r="IY1950" s="6"/>
      <c r="IZ1950" s="6"/>
    </row>
    <row r="1951" spans="1:260" s="5" customFormat="1" x14ac:dyDescent="0.35">
      <c r="A1951" s="32">
        <v>1947</v>
      </c>
      <c r="B1951" s="33">
        <f>ESTUDIANTES!B1951</f>
        <v>0</v>
      </c>
      <c r="C1951" s="33">
        <f>ESTUDIANTES!C1951</f>
        <v>0</v>
      </c>
      <c r="D1951" s="99">
        <f>ESTUDIANTES!D1951</f>
        <v>0</v>
      </c>
      <c r="E1951" s="99"/>
      <c r="F1951" s="99"/>
      <c r="G1951" s="99"/>
      <c r="H1951" s="34">
        <f>ESTUDIANTES!E1951</f>
        <v>0</v>
      </c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  <c r="GG1951" s="6"/>
      <c r="GH1951" s="6"/>
      <c r="GI1951" s="6"/>
      <c r="GJ1951" s="6"/>
      <c r="GK1951" s="6"/>
      <c r="GL1951" s="6"/>
      <c r="GM1951" s="6"/>
      <c r="GN1951" s="6"/>
      <c r="GO1951" s="6"/>
      <c r="GP1951" s="6"/>
      <c r="GQ1951" s="6"/>
      <c r="GR1951" s="6"/>
      <c r="GS1951" s="6"/>
      <c r="GT1951" s="6"/>
      <c r="GU1951" s="6"/>
      <c r="GV1951" s="6"/>
      <c r="GW1951" s="6"/>
      <c r="GX1951" s="6"/>
      <c r="GY1951" s="6"/>
      <c r="GZ1951" s="6"/>
      <c r="HA1951" s="6"/>
      <c r="HB1951" s="6"/>
      <c r="HC1951" s="6"/>
      <c r="HD1951" s="6"/>
      <c r="HE1951" s="6"/>
      <c r="HF1951" s="6"/>
      <c r="HG1951" s="6"/>
      <c r="HH1951" s="6"/>
      <c r="HI1951" s="6"/>
      <c r="HJ1951" s="6"/>
      <c r="HK1951" s="6"/>
      <c r="HL1951" s="6"/>
      <c r="HM1951" s="6"/>
      <c r="HN1951" s="6"/>
      <c r="HO1951" s="6"/>
      <c r="HP1951" s="6"/>
      <c r="HQ1951" s="6"/>
      <c r="HR1951" s="6"/>
      <c r="HS1951" s="6"/>
      <c r="HT1951" s="6"/>
      <c r="HU1951" s="6"/>
      <c r="HV1951" s="6"/>
      <c r="HW1951" s="6"/>
      <c r="HX1951" s="6"/>
      <c r="HY1951" s="6"/>
      <c r="HZ1951" s="6"/>
      <c r="IA1951" s="6"/>
      <c r="IB1951" s="6"/>
      <c r="IC1951" s="6"/>
      <c r="ID1951" s="6"/>
      <c r="IE1951" s="6"/>
      <c r="IF1951" s="6"/>
      <c r="IG1951" s="6"/>
      <c r="IH1951" s="6"/>
      <c r="II1951" s="6"/>
      <c r="IJ1951" s="6"/>
      <c r="IK1951" s="6"/>
      <c r="IL1951" s="6"/>
      <c r="IM1951" s="6"/>
      <c r="IN1951" s="6"/>
      <c r="IO1951" s="6"/>
      <c r="IP1951" s="6"/>
      <c r="IQ1951" s="6"/>
      <c r="IR1951" s="6"/>
      <c r="IS1951" s="6"/>
      <c r="IT1951" s="6"/>
      <c r="IU1951" s="6"/>
      <c r="IV1951" s="6"/>
      <c r="IW1951" s="6"/>
      <c r="IX1951" s="6"/>
      <c r="IY1951" s="6"/>
      <c r="IZ1951" s="6"/>
    </row>
    <row r="1952" spans="1:260" s="5" customFormat="1" x14ac:dyDescent="0.35">
      <c r="A1952" s="32">
        <v>1948</v>
      </c>
      <c r="B1952" s="33">
        <f>ESTUDIANTES!B1952</f>
        <v>0</v>
      </c>
      <c r="C1952" s="33">
        <f>ESTUDIANTES!C1952</f>
        <v>0</v>
      </c>
      <c r="D1952" s="99">
        <f>ESTUDIANTES!D1952</f>
        <v>0</v>
      </c>
      <c r="E1952" s="99"/>
      <c r="F1952" s="99"/>
      <c r="G1952" s="99"/>
      <c r="H1952" s="34">
        <f>ESTUDIANTES!E1952</f>
        <v>0</v>
      </c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  <c r="GG1952" s="6"/>
      <c r="GH1952" s="6"/>
      <c r="GI1952" s="6"/>
      <c r="GJ1952" s="6"/>
      <c r="GK1952" s="6"/>
      <c r="GL1952" s="6"/>
      <c r="GM1952" s="6"/>
      <c r="GN1952" s="6"/>
      <c r="GO1952" s="6"/>
      <c r="GP1952" s="6"/>
      <c r="GQ1952" s="6"/>
      <c r="GR1952" s="6"/>
      <c r="GS1952" s="6"/>
      <c r="GT1952" s="6"/>
      <c r="GU1952" s="6"/>
      <c r="GV1952" s="6"/>
      <c r="GW1952" s="6"/>
      <c r="GX1952" s="6"/>
      <c r="GY1952" s="6"/>
      <c r="GZ1952" s="6"/>
      <c r="HA1952" s="6"/>
      <c r="HB1952" s="6"/>
      <c r="HC1952" s="6"/>
      <c r="HD1952" s="6"/>
      <c r="HE1952" s="6"/>
      <c r="HF1952" s="6"/>
      <c r="HG1952" s="6"/>
      <c r="HH1952" s="6"/>
      <c r="HI1952" s="6"/>
      <c r="HJ1952" s="6"/>
      <c r="HK1952" s="6"/>
      <c r="HL1952" s="6"/>
      <c r="HM1952" s="6"/>
      <c r="HN1952" s="6"/>
      <c r="HO1952" s="6"/>
      <c r="HP1952" s="6"/>
      <c r="HQ1952" s="6"/>
      <c r="HR1952" s="6"/>
      <c r="HS1952" s="6"/>
      <c r="HT1952" s="6"/>
      <c r="HU1952" s="6"/>
      <c r="HV1952" s="6"/>
      <c r="HW1952" s="6"/>
      <c r="HX1952" s="6"/>
      <c r="HY1952" s="6"/>
      <c r="HZ1952" s="6"/>
      <c r="IA1952" s="6"/>
      <c r="IB1952" s="6"/>
      <c r="IC1952" s="6"/>
      <c r="ID1952" s="6"/>
      <c r="IE1952" s="6"/>
      <c r="IF1952" s="6"/>
      <c r="IG1952" s="6"/>
      <c r="IH1952" s="6"/>
      <c r="II1952" s="6"/>
      <c r="IJ1952" s="6"/>
      <c r="IK1952" s="6"/>
      <c r="IL1952" s="6"/>
      <c r="IM1952" s="6"/>
      <c r="IN1952" s="6"/>
      <c r="IO1952" s="6"/>
      <c r="IP1952" s="6"/>
      <c r="IQ1952" s="6"/>
      <c r="IR1952" s="6"/>
      <c r="IS1952" s="6"/>
      <c r="IT1952" s="6"/>
      <c r="IU1952" s="6"/>
      <c r="IV1952" s="6"/>
      <c r="IW1952" s="6"/>
      <c r="IX1952" s="6"/>
      <c r="IY1952" s="6"/>
      <c r="IZ1952" s="6"/>
    </row>
    <row r="1953" spans="1:260" s="5" customFormat="1" x14ac:dyDescent="0.35">
      <c r="A1953" s="32">
        <v>1949</v>
      </c>
      <c r="B1953" s="33">
        <f>ESTUDIANTES!B1953</f>
        <v>0</v>
      </c>
      <c r="C1953" s="33">
        <f>ESTUDIANTES!C1953</f>
        <v>0</v>
      </c>
      <c r="D1953" s="99">
        <f>ESTUDIANTES!D1953</f>
        <v>0</v>
      </c>
      <c r="E1953" s="99"/>
      <c r="F1953" s="99"/>
      <c r="G1953" s="99"/>
      <c r="H1953" s="34">
        <f>ESTUDIANTES!E1953</f>
        <v>0</v>
      </c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  <c r="GG1953" s="6"/>
      <c r="GH1953" s="6"/>
      <c r="GI1953" s="6"/>
      <c r="GJ1953" s="6"/>
      <c r="GK1953" s="6"/>
      <c r="GL1953" s="6"/>
      <c r="GM1953" s="6"/>
      <c r="GN1953" s="6"/>
      <c r="GO1953" s="6"/>
      <c r="GP1953" s="6"/>
      <c r="GQ1953" s="6"/>
      <c r="GR1953" s="6"/>
      <c r="GS1953" s="6"/>
      <c r="GT1953" s="6"/>
      <c r="GU1953" s="6"/>
      <c r="GV1953" s="6"/>
      <c r="GW1953" s="6"/>
      <c r="GX1953" s="6"/>
      <c r="GY1953" s="6"/>
      <c r="GZ1953" s="6"/>
      <c r="HA1953" s="6"/>
      <c r="HB1953" s="6"/>
      <c r="HC1953" s="6"/>
      <c r="HD1953" s="6"/>
      <c r="HE1953" s="6"/>
      <c r="HF1953" s="6"/>
      <c r="HG1953" s="6"/>
      <c r="HH1953" s="6"/>
      <c r="HI1953" s="6"/>
      <c r="HJ1953" s="6"/>
      <c r="HK1953" s="6"/>
      <c r="HL1953" s="6"/>
      <c r="HM1953" s="6"/>
      <c r="HN1953" s="6"/>
      <c r="HO1953" s="6"/>
      <c r="HP1953" s="6"/>
      <c r="HQ1953" s="6"/>
      <c r="HR1953" s="6"/>
      <c r="HS1953" s="6"/>
      <c r="HT1953" s="6"/>
      <c r="HU1953" s="6"/>
      <c r="HV1953" s="6"/>
      <c r="HW1953" s="6"/>
      <c r="HX1953" s="6"/>
      <c r="HY1953" s="6"/>
      <c r="HZ1953" s="6"/>
      <c r="IA1953" s="6"/>
      <c r="IB1953" s="6"/>
      <c r="IC1953" s="6"/>
      <c r="ID1953" s="6"/>
      <c r="IE1953" s="6"/>
      <c r="IF1953" s="6"/>
      <c r="IG1953" s="6"/>
      <c r="IH1953" s="6"/>
      <c r="II1953" s="6"/>
      <c r="IJ1953" s="6"/>
      <c r="IK1953" s="6"/>
      <c r="IL1953" s="6"/>
      <c r="IM1953" s="6"/>
      <c r="IN1953" s="6"/>
      <c r="IO1953" s="6"/>
      <c r="IP1953" s="6"/>
      <c r="IQ1953" s="6"/>
      <c r="IR1953" s="6"/>
      <c r="IS1953" s="6"/>
      <c r="IT1953" s="6"/>
      <c r="IU1953" s="6"/>
      <c r="IV1953" s="6"/>
      <c r="IW1953" s="6"/>
      <c r="IX1953" s="6"/>
      <c r="IY1953" s="6"/>
      <c r="IZ1953" s="6"/>
    </row>
    <row r="1954" spans="1:260" s="5" customFormat="1" x14ac:dyDescent="0.35">
      <c r="A1954" s="32">
        <v>1950</v>
      </c>
      <c r="B1954" s="33">
        <f>ESTUDIANTES!B1954</f>
        <v>0</v>
      </c>
      <c r="C1954" s="33">
        <f>ESTUDIANTES!C1954</f>
        <v>0</v>
      </c>
      <c r="D1954" s="99">
        <f>ESTUDIANTES!D1954</f>
        <v>0</v>
      </c>
      <c r="E1954" s="99"/>
      <c r="F1954" s="99"/>
      <c r="G1954" s="99"/>
      <c r="H1954" s="34">
        <f>ESTUDIANTES!E1954</f>
        <v>0</v>
      </c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  <c r="FW1954" s="6"/>
      <c r="FX1954" s="6"/>
      <c r="FY1954" s="6"/>
      <c r="FZ1954" s="6"/>
      <c r="GA1954" s="6"/>
      <c r="GB1954" s="6"/>
      <c r="GC1954" s="6"/>
      <c r="GD1954" s="6"/>
      <c r="GE1954" s="6"/>
      <c r="GF1954" s="6"/>
      <c r="GG1954" s="6"/>
      <c r="GH1954" s="6"/>
      <c r="GI1954" s="6"/>
      <c r="GJ1954" s="6"/>
      <c r="GK1954" s="6"/>
      <c r="GL1954" s="6"/>
      <c r="GM1954" s="6"/>
      <c r="GN1954" s="6"/>
      <c r="GO1954" s="6"/>
      <c r="GP1954" s="6"/>
      <c r="GQ1954" s="6"/>
      <c r="GR1954" s="6"/>
      <c r="GS1954" s="6"/>
      <c r="GT1954" s="6"/>
      <c r="GU1954" s="6"/>
      <c r="GV1954" s="6"/>
      <c r="GW1954" s="6"/>
      <c r="GX1954" s="6"/>
      <c r="GY1954" s="6"/>
      <c r="GZ1954" s="6"/>
      <c r="HA1954" s="6"/>
      <c r="HB1954" s="6"/>
      <c r="HC1954" s="6"/>
      <c r="HD1954" s="6"/>
      <c r="HE1954" s="6"/>
      <c r="HF1954" s="6"/>
      <c r="HG1954" s="6"/>
      <c r="HH1954" s="6"/>
      <c r="HI1954" s="6"/>
      <c r="HJ1954" s="6"/>
      <c r="HK1954" s="6"/>
      <c r="HL1954" s="6"/>
      <c r="HM1954" s="6"/>
      <c r="HN1954" s="6"/>
      <c r="HO1954" s="6"/>
      <c r="HP1954" s="6"/>
      <c r="HQ1954" s="6"/>
      <c r="HR1954" s="6"/>
      <c r="HS1954" s="6"/>
      <c r="HT1954" s="6"/>
      <c r="HU1954" s="6"/>
      <c r="HV1954" s="6"/>
      <c r="HW1954" s="6"/>
      <c r="HX1954" s="6"/>
      <c r="HY1954" s="6"/>
      <c r="HZ1954" s="6"/>
      <c r="IA1954" s="6"/>
      <c r="IB1954" s="6"/>
      <c r="IC1954" s="6"/>
      <c r="ID1954" s="6"/>
      <c r="IE1954" s="6"/>
      <c r="IF1954" s="6"/>
      <c r="IG1954" s="6"/>
      <c r="IH1954" s="6"/>
      <c r="II1954" s="6"/>
      <c r="IJ1954" s="6"/>
      <c r="IK1954" s="6"/>
      <c r="IL1954" s="6"/>
      <c r="IM1954" s="6"/>
      <c r="IN1954" s="6"/>
      <c r="IO1954" s="6"/>
      <c r="IP1954" s="6"/>
      <c r="IQ1954" s="6"/>
      <c r="IR1954" s="6"/>
      <c r="IS1954" s="6"/>
      <c r="IT1954" s="6"/>
      <c r="IU1954" s="6"/>
      <c r="IV1954" s="6"/>
      <c r="IW1954" s="6"/>
      <c r="IX1954" s="6"/>
      <c r="IY1954" s="6"/>
      <c r="IZ1954" s="6"/>
    </row>
    <row r="1955" spans="1:260" s="5" customFormat="1" x14ac:dyDescent="0.35">
      <c r="A1955" s="32">
        <v>1951</v>
      </c>
      <c r="B1955" s="33">
        <f>ESTUDIANTES!B1955</f>
        <v>0</v>
      </c>
      <c r="C1955" s="33">
        <f>ESTUDIANTES!C1955</f>
        <v>0</v>
      </c>
      <c r="D1955" s="99">
        <f>ESTUDIANTES!D1955</f>
        <v>0</v>
      </c>
      <c r="E1955" s="99"/>
      <c r="F1955" s="99"/>
      <c r="G1955" s="99"/>
      <c r="H1955" s="34">
        <f>ESTUDIANTES!E1955</f>
        <v>0</v>
      </c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  <c r="GG1955" s="6"/>
      <c r="GH1955" s="6"/>
      <c r="GI1955" s="6"/>
      <c r="GJ1955" s="6"/>
      <c r="GK1955" s="6"/>
      <c r="GL1955" s="6"/>
      <c r="GM1955" s="6"/>
      <c r="GN1955" s="6"/>
      <c r="GO1955" s="6"/>
      <c r="GP1955" s="6"/>
      <c r="GQ1955" s="6"/>
      <c r="GR1955" s="6"/>
      <c r="GS1955" s="6"/>
      <c r="GT1955" s="6"/>
      <c r="GU1955" s="6"/>
      <c r="GV1955" s="6"/>
      <c r="GW1955" s="6"/>
      <c r="GX1955" s="6"/>
      <c r="GY1955" s="6"/>
      <c r="GZ1955" s="6"/>
      <c r="HA1955" s="6"/>
      <c r="HB1955" s="6"/>
      <c r="HC1955" s="6"/>
      <c r="HD1955" s="6"/>
      <c r="HE1955" s="6"/>
      <c r="HF1955" s="6"/>
      <c r="HG1955" s="6"/>
      <c r="HH1955" s="6"/>
      <c r="HI1955" s="6"/>
      <c r="HJ1955" s="6"/>
      <c r="HK1955" s="6"/>
      <c r="HL1955" s="6"/>
      <c r="HM1955" s="6"/>
      <c r="HN1955" s="6"/>
      <c r="HO1955" s="6"/>
      <c r="HP1955" s="6"/>
      <c r="HQ1955" s="6"/>
      <c r="HR1955" s="6"/>
      <c r="HS1955" s="6"/>
      <c r="HT1955" s="6"/>
      <c r="HU1955" s="6"/>
      <c r="HV1955" s="6"/>
      <c r="HW1955" s="6"/>
      <c r="HX1955" s="6"/>
      <c r="HY1955" s="6"/>
      <c r="HZ1955" s="6"/>
      <c r="IA1955" s="6"/>
      <c r="IB1955" s="6"/>
      <c r="IC1955" s="6"/>
      <c r="ID1955" s="6"/>
      <c r="IE1955" s="6"/>
      <c r="IF1955" s="6"/>
      <c r="IG1955" s="6"/>
      <c r="IH1955" s="6"/>
      <c r="II1955" s="6"/>
      <c r="IJ1955" s="6"/>
      <c r="IK1955" s="6"/>
      <c r="IL1955" s="6"/>
      <c r="IM1955" s="6"/>
      <c r="IN1955" s="6"/>
      <c r="IO1955" s="6"/>
      <c r="IP1955" s="6"/>
      <c r="IQ1955" s="6"/>
      <c r="IR1955" s="6"/>
      <c r="IS1955" s="6"/>
      <c r="IT1955" s="6"/>
      <c r="IU1955" s="6"/>
      <c r="IV1955" s="6"/>
      <c r="IW1955" s="6"/>
      <c r="IX1955" s="6"/>
      <c r="IY1955" s="6"/>
      <c r="IZ1955" s="6"/>
    </row>
    <row r="1956" spans="1:260" s="5" customFormat="1" x14ac:dyDescent="0.35">
      <c r="A1956" s="32">
        <v>1952</v>
      </c>
      <c r="B1956" s="33">
        <f>ESTUDIANTES!B1956</f>
        <v>0</v>
      </c>
      <c r="C1956" s="33">
        <f>ESTUDIANTES!C1956</f>
        <v>0</v>
      </c>
      <c r="D1956" s="99">
        <f>ESTUDIANTES!D1956</f>
        <v>0</v>
      </c>
      <c r="E1956" s="99"/>
      <c r="F1956" s="99"/>
      <c r="G1956" s="99"/>
      <c r="H1956" s="34">
        <f>ESTUDIANTES!E1956</f>
        <v>0</v>
      </c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  <c r="GG1956" s="6"/>
      <c r="GH1956" s="6"/>
      <c r="GI1956" s="6"/>
      <c r="GJ1956" s="6"/>
      <c r="GK1956" s="6"/>
      <c r="GL1956" s="6"/>
      <c r="GM1956" s="6"/>
      <c r="GN1956" s="6"/>
      <c r="GO1956" s="6"/>
      <c r="GP1956" s="6"/>
      <c r="GQ1956" s="6"/>
      <c r="GR1956" s="6"/>
      <c r="GS1956" s="6"/>
      <c r="GT1956" s="6"/>
      <c r="GU1956" s="6"/>
      <c r="GV1956" s="6"/>
      <c r="GW1956" s="6"/>
      <c r="GX1956" s="6"/>
      <c r="GY1956" s="6"/>
      <c r="GZ1956" s="6"/>
      <c r="HA1956" s="6"/>
      <c r="HB1956" s="6"/>
      <c r="HC1956" s="6"/>
      <c r="HD1956" s="6"/>
      <c r="HE1956" s="6"/>
      <c r="HF1956" s="6"/>
      <c r="HG1956" s="6"/>
      <c r="HH1956" s="6"/>
      <c r="HI1956" s="6"/>
      <c r="HJ1956" s="6"/>
      <c r="HK1956" s="6"/>
      <c r="HL1956" s="6"/>
      <c r="HM1956" s="6"/>
      <c r="HN1956" s="6"/>
      <c r="HO1956" s="6"/>
      <c r="HP1956" s="6"/>
      <c r="HQ1956" s="6"/>
      <c r="HR1956" s="6"/>
      <c r="HS1956" s="6"/>
      <c r="HT1956" s="6"/>
      <c r="HU1956" s="6"/>
      <c r="HV1956" s="6"/>
      <c r="HW1956" s="6"/>
      <c r="HX1956" s="6"/>
      <c r="HY1956" s="6"/>
      <c r="HZ1956" s="6"/>
      <c r="IA1956" s="6"/>
      <c r="IB1956" s="6"/>
      <c r="IC1956" s="6"/>
      <c r="ID1956" s="6"/>
      <c r="IE1956" s="6"/>
      <c r="IF1956" s="6"/>
      <c r="IG1956" s="6"/>
      <c r="IH1956" s="6"/>
      <c r="II1956" s="6"/>
      <c r="IJ1956" s="6"/>
      <c r="IK1956" s="6"/>
      <c r="IL1956" s="6"/>
      <c r="IM1956" s="6"/>
      <c r="IN1956" s="6"/>
      <c r="IO1956" s="6"/>
      <c r="IP1956" s="6"/>
      <c r="IQ1956" s="6"/>
      <c r="IR1956" s="6"/>
      <c r="IS1956" s="6"/>
      <c r="IT1956" s="6"/>
      <c r="IU1956" s="6"/>
      <c r="IV1956" s="6"/>
      <c r="IW1956" s="6"/>
      <c r="IX1956" s="6"/>
      <c r="IY1956" s="6"/>
      <c r="IZ1956" s="6"/>
    </row>
    <row r="1957" spans="1:260" s="5" customFormat="1" x14ac:dyDescent="0.35">
      <c r="A1957" s="32">
        <v>1953</v>
      </c>
      <c r="B1957" s="33">
        <f>ESTUDIANTES!B1957</f>
        <v>0</v>
      </c>
      <c r="C1957" s="33">
        <f>ESTUDIANTES!C1957</f>
        <v>0</v>
      </c>
      <c r="D1957" s="99">
        <f>ESTUDIANTES!D1957</f>
        <v>0</v>
      </c>
      <c r="E1957" s="99"/>
      <c r="F1957" s="99"/>
      <c r="G1957" s="99"/>
      <c r="H1957" s="34">
        <f>ESTUDIANTES!E1957</f>
        <v>0</v>
      </c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  <c r="GG1957" s="6"/>
      <c r="GH1957" s="6"/>
      <c r="GI1957" s="6"/>
      <c r="GJ1957" s="6"/>
      <c r="GK1957" s="6"/>
      <c r="GL1957" s="6"/>
      <c r="GM1957" s="6"/>
      <c r="GN1957" s="6"/>
      <c r="GO1957" s="6"/>
      <c r="GP1957" s="6"/>
      <c r="GQ1957" s="6"/>
      <c r="GR1957" s="6"/>
      <c r="GS1957" s="6"/>
      <c r="GT1957" s="6"/>
      <c r="GU1957" s="6"/>
      <c r="GV1957" s="6"/>
      <c r="GW1957" s="6"/>
      <c r="GX1957" s="6"/>
      <c r="GY1957" s="6"/>
      <c r="GZ1957" s="6"/>
      <c r="HA1957" s="6"/>
      <c r="HB1957" s="6"/>
      <c r="HC1957" s="6"/>
      <c r="HD1957" s="6"/>
      <c r="HE1957" s="6"/>
      <c r="HF1957" s="6"/>
      <c r="HG1957" s="6"/>
      <c r="HH1957" s="6"/>
      <c r="HI1957" s="6"/>
      <c r="HJ1957" s="6"/>
      <c r="HK1957" s="6"/>
      <c r="HL1957" s="6"/>
      <c r="HM1957" s="6"/>
      <c r="HN1957" s="6"/>
      <c r="HO1957" s="6"/>
      <c r="HP1957" s="6"/>
      <c r="HQ1957" s="6"/>
      <c r="HR1957" s="6"/>
      <c r="HS1957" s="6"/>
      <c r="HT1957" s="6"/>
      <c r="HU1957" s="6"/>
      <c r="HV1957" s="6"/>
      <c r="HW1957" s="6"/>
      <c r="HX1957" s="6"/>
      <c r="HY1957" s="6"/>
      <c r="HZ1957" s="6"/>
      <c r="IA1957" s="6"/>
      <c r="IB1957" s="6"/>
      <c r="IC1957" s="6"/>
      <c r="ID1957" s="6"/>
      <c r="IE1957" s="6"/>
      <c r="IF1957" s="6"/>
      <c r="IG1957" s="6"/>
      <c r="IH1957" s="6"/>
      <c r="II1957" s="6"/>
      <c r="IJ1957" s="6"/>
      <c r="IK1957" s="6"/>
      <c r="IL1957" s="6"/>
      <c r="IM1957" s="6"/>
      <c r="IN1957" s="6"/>
      <c r="IO1957" s="6"/>
      <c r="IP1957" s="6"/>
      <c r="IQ1957" s="6"/>
      <c r="IR1957" s="6"/>
      <c r="IS1957" s="6"/>
      <c r="IT1957" s="6"/>
      <c r="IU1957" s="6"/>
      <c r="IV1957" s="6"/>
      <c r="IW1957" s="6"/>
      <c r="IX1957" s="6"/>
      <c r="IY1957" s="6"/>
      <c r="IZ1957" s="6"/>
    </row>
    <row r="1958" spans="1:260" s="5" customFormat="1" x14ac:dyDescent="0.35">
      <c r="A1958" s="32">
        <v>1954</v>
      </c>
      <c r="B1958" s="33">
        <f>ESTUDIANTES!B1958</f>
        <v>0</v>
      </c>
      <c r="C1958" s="33">
        <f>ESTUDIANTES!C1958</f>
        <v>0</v>
      </c>
      <c r="D1958" s="99">
        <f>ESTUDIANTES!D1958</f>
        <v>0</v>
      </c>
      <c r="E1958" s="99"/>
      <c r="F1958" s="99"/>
      <c r="G1958" s="99"/>
      <c r="H1958" s="34">
        <f>ESTUDIANTES!E1958</f>
        <v>0</v>
      </c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  <c r="GG1958" s="6"/>
      <c r="GH1958" s="6"/>
      <c r="GI1958" s="6"/>
      <c r="GJ1958" s="6"/>
      <c r="GK1958" s="6"/>
      <c r="GL1958" s="6"/>
      <c r="GM1958" s="6"/>
      <c r="GN1958" s="6"/>
      <c r="GO1958" s="6"/>
      <c r="GP1958" s="6"/>
      <c r="GQ1958" s="6"/>
      <c r="GR1958" s="6"/>
      <c r="GS1958" s="6"/>
      <c r="GT1958" s="6"/>
      <c r="GU1958" s="6"/>
      <c r="GV1958" s="6"/>
      <c r="GW1958" s="6"/>
      <c r="GX1958" s="6"/>
      <c r="GY1958" s="6"/>
      <c r="GZ1958" s="6"/>
      <c r="HA1958" s="6"/>
      <c r="HB1958" s="6"/>
      <c r="HC1958" s="6"/>
      <c r="HD1958" s="6"/>
      <c r="HE1958" s="6"/>
      <c r="HF1958" s="6"/>
      <c r="HG1958" s="6"/>
      <c r="HH1958" s="6"/>
      <c r="HI1958" s="6"/>
      <c r="HJ1958" s="6"/>
      <c r="HK1958" s="6"/>
      <c r="HL1958" s="6"/>
      <c r="HM1958" s="6"/>
      <c r="HN1958" s="6"/>
      <c r="HO1958" s="6"/>
      <c r="HP1958" s="6"/>
      <c r="HQ1958" s="6"/>
      <c r="HR1958" s="6"/>
      <c r="HS1958" s="6"/>
      <c r="HT1958" s="6"/>
      <c r="HU1958" s="6"/>
      <c r="HV1958" s="6"/>
      <c r="HW1958" s="6"/>
      <c r="HX1958" s="6"/>
      <c r="HY1958" s="6"/>
      <c r="HZ1958" s="6"/>
      <c r="IA1958" s="6"/>
      <c r="IB1958" s="6"/>
      <c r="IC1958" s="6"/>
      <c r="ID1958" s="6"/>
      <c r="IE1958" s="6"/>
      <c r="IF1958" s="6"/>
      <c r="IG1958" s="6"/>
      <c r="IH1958" s="6"/>
      <c r="II1958" s="6"/>
      <c r="IJ1958" s="6"/>
      <c r="IK1958" s="6"/>
      <c r="IL1958" s="6"/>
      <c r="IM1958" s="6"/>
      <c r="IN1958" s="6"/>
      <c r="IO1958" s="6"/>
      <c r="IP1958" s="6"/>
      <c r="IQ1958" s="6"/>
      <c r="IR1958" s="6"/>
      <c r="IS1958" s="6"/>
      <c r="IT1958" s="6"/>
      <c r="IU1958" s="6"/>
      <c r="IV1958" s="6"/>
      <c r="IW1958" s="6"/>
      <c r="IX1958" s="6"/>
      <c r="IY1958" s="6"/>
      <c r="IZ1958" s="6"/>
    </row>
    <row r="1959" spans="1:260" s="5" customFormat="1" x14ac:dyDescent="0.35">
      <c r="A1959" s="32">
        <v>1955</v>
      </c>
      <c r="B1959" s="33">
        <f>ESTUDIANTES!B1959</f>
        <v>0</v>
      </c>
      <c r="C1959" s="33">
        <f>ESTUDIANTES!C1959</f>
        <v>0</v>
      </c>
      <c r="D1959" s="99">
        <f>ESTUDIANTES!D1959</f>
        <v>0</v>
      </c>
      <c r="E1959" s="99"/>
      <c r="F1959" s="99"/>
      <c r="G1959" s="99"/>
      <c r="H1959" s="34">
        <f>ESTUDIANTES!E1959</f>
        <v>0</v>
      </c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  <c r="GG1959" s="6"/>
      <c r="GH1959" s="6"/>
      <c r="GI1959" s="6"/>
      <c r="GJ1959" s="6"/>
      <c r="GK1959" s="6"/>
      <c r="GL1959" s="6"/>
      <c r="GM1959" s="6"/>
      <c r="GN1959" s="6"/>
      <c r="GO1959" s="6"/>
      <c r="GP1959" s="6"/>
      <c r="GQ1959" s="6"/>
      <c r="GR1959" s="6"/>
      <c r="GS1959" s="6"/>
      <c r="GT1959" s="6"/>
      <c r="GU1959" s="6"/>
      <c r="GV1959" s="6"/>
      <c r="GW1959" s="6"/>
      <c r="GX1959" s="6"/>
      <c r="GY1959" s="6"/>
      <c r="GZ1959" s="6"/>
      <c r="HA1959" s="6"/>
      <c r="HB1959" s="6"/>
      <c r="HC1959" s="6"/>
      <c r="HD1959" s="6"/>
      <c r="HE1959" s="6"/>
      <c r="HF1959" s="6"/>
      <c r="HG1959" s="6"/>
      <c r="HH1959" s="6"/>
      <c r="HI1959" s="6"/>
      <c r="HJ1959" s="6"/>
      <c r="HK1959" s="6"/>
      <c r="HL1959" s="6"/>
      <c r="HM1959" s="6"/>
      <c r="HN1959" s="6"/>
      <c r="HO1959" s="6"/>
      <c r="HP1959" s="6"/>
      <c r="HQ1959" s="6"/>
      <c r="HR1959" s="6"/>
      <c r="HS1959" s="6"/>
      <c r="HT1959" s="6"/>
      <c r="HU1959" s="6"/>
      <c r="HV1959" s="6"/>
      <c r="HW1959" s="6"/>
      <c r="HX1959" s="6"/>
      <c r="HY1959" s="6"/>
      <c r="HZ1959" s="6"/>
      <c r="IA1959" s="6"/>
      <c r="IB1959" s="6"/>
      <c r="IC1959" s="6"/>
      <c r="ID1959" s="6"/>
      <c r="IE1959" s="6"/>
      <c r="IF1959" s="6"/>
      <c r="IG1959" s="6"/>
      <c r="IH1959" s="6"/>
      <c r="II1959" s="6"/>
      <c r="IJ1959" s="6"/>
      <c r="IK1959" s="6"/>
      <c r="IL1959" s="6"/>
      <c r="IM1959" s="6"/>
      <c r="IN1959" s="6"/>
      <c r="IO1959" s="6"/>
      <c r="IP1959" s="6"/>
      <c r="IQ1959" s="6"/>
      <c r="IR1959" s="6"/>
      <c r="IS1959" s="6"/>
      <c r="IT1959" s="6"/>
      <c r="IU1959" s="6"/>
      <c r="IV1959" s="6"/>
      <c r="IW1959" s="6"/>
      <c r="IX1959" s="6"/>
      <c r="IY1959" s="6"/>
      <c r="IZ1959" s="6"/>
    </row>
    <row r="1960" spans="1:260" s="5" customFormat="1" x14ac:dyDescent="0.35">
      <c r="A1960" s="32">
        <v>1956</v>
      </c>
      <c r="B1960" s="33">
        <f>ESTUDIANTES!B1960</f>
        <v>0</v>
      </c>
      <c r="C1960" s="33">
        <f>ESTUDIANTES!C1960</f>
        <v>0</v>
      </c>
      <c r="D1960" s="99">
        <f>ESTUDIANTES!D1960</f>
        <v>0</v>
      </c>
      <c r="E1960" s="99"/>
      <c r="F1960" s="99"/>
      <c r="G1960" s="99"/>
      <c r="H1960" s="34">
        <f>ESTUDIANTES!E1960</f>
        <v>0</v>
      </c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  <c r="GG1960" s="6"/>
      <c r="GH1960" s="6"/>
      <c r="GI1960" s="6"/>
      <c r="GJ1960" s="6"/>
      <c r="GK1960" s="6"/>
      <c r="GL1960" s="6"/>
      <c r="GM1960" s="6"/>
      <c r="GN1960" s="6"/>
      <c r="GO1960" s="6"/>
      <c r="GP1960" s="6"/>
      <c r="GQ1960" s="6"/>
      <c r="GR1960" s="6"/>
      <c r="GS1960" s="6"/>
      <c r="GT1960" s="6"/>
      <c r="GU1960" s="6"/>
      <c r="GV1960" s="6"/>
      <c r="GW1960" s="6"/>
      <c r="GX1960" s="6"/>
      <c r="GY1960" s="6"/>
      <c r="GZ1960" s="6"/>
      <c r="HA1960" s="6"/>
      <c r="HB1960" s="6"/>
      <c r="HC1960" s="6"/>
      <c r="HD1960" s="6"/>
      <c r="HE1960" s="6"/>
      <c r="HF1960" s="6"/>
      <c r="HG1960" s="6"/>
      <c r="HH1960" s="6"/>
      <c r="HI1960" s="6"/>
      <c r="HJ1960" s="6"/>
      <c r="HK1960" s="6"/>
      <c r="HL1960" s="6"/>
      <c r="HM1960" s="6"/>
      <c r="HN1960" s="6"/>
      <c r="HO1960" s="6"/>
      <c r="HP1960" s="6"/>
      <c r="HQ1960" s="6"/>
      <c r="HR1960" s="6"/>
      <c r="HS1960" s="6"/>
      <c r="HT1960" s="6"/>
      <c r="HU1960" s="6"/>
      <c r="HV1960" s="6"/>
      <c r="HW1960" s="6"/>
      <c r="HX1960" s="6"/>
      <c r="HY1960" s="6"/>
      <c r="HZ1960" s="6"/>
      <c r="IA1960" s="6"/>
      <c r="IB1960" s="6"/>
      <c r="IC1960" s="6"/>
      <c r="ID1960" s="6"/>
      <c r="IE1960" s="6"/>
      <c r="IF1960" s="6"/>
      <c r="IG1960" s="6"/>
      <c r="IH1960" s="6"/>
      <c r="II1960" s="6"/>
      <c r="IJ1960" s="6"/>
      <c r="IK1960" s="6"/>
      <c r="IL1960" s="6"/>
      <c r="IM1960" s="6"/>
      <c r="IN1960" s="6"/>
      <c r="IO1960" s="6"/>
      <c r="IP1960" s="6"/>
      <c r="IQ1960" s="6"/>
      <c r="IR1960" s="6"/>
      <c r="IS1960" s="6"/>
      <c r="IT1960" s="6"/>
      <c r="IU1960" s="6"/>
      <c r="IV1960" s="6"/>
      <c r="IW1960" s="6"/>
      <c r="IX1960" s="6"/>
      <c r="IY1960" s="6"/>
      <c r="IZ1960" s="6"/>
    </row>
    <row r="1961" spans="1:260" s="5" customFormat="1" x14ac:dyDescent="0.35">
      <c r="A1961" s="32">
        <v>1957</v>
      </c>
      <c r="B1961" s="33">
        <f>ESTUDIANTES!B1961</f>
        <v>0</v>
      </c>
      <c r="C1961" s="33">
        <f>ESTUDIANTES!C1961</f>
        <v>0</v>
      </c>
      <c r="D1961" s="99">
        <f>ESTUDIANTES!D1961</f>
        <v>0</v>
      </c>
      <c r="E1961" s="99"/>
      <c r="F1961" s="99"/>
      <c r="G1961" s="99"/>
      <c r="H1961" s="34">
        <f>ESTUDIANTES!E1961</f>
        <v>0</v>
      </c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  <c r="GG1961" s="6"/>
      <c r="GH1961" s="6"/>
      <c r="GI1961" s="6"/>
      <c r="GJ1961" s="6"/>
      <c r="GK1961" s="6"/>
      <c r="GL1961" s="6"/>
      <c r="GM1961" s="6"/>
      <c r="GN1961" s="6"/>
      <c r="GO1961" s="6"/>
      <c r="GP1961" s="6"/>
      <c r="GQ1961" s="6"/>
      <c r="GR1961" s="6"/>
      <c r="GS1961" s="6"/>
      <c r="GT1961" s="6"/>
      <c r="GU1961" s="6"/>
      <c r="GV1961" s="6"/>
      <c r="GW1961" s="6"/>
      <c r="GX1961" s="6"/>
      <c r="GY1961" s="6"/>
      <c r="GZ1961" s="6"/>
      <c r="HA1961" s="6"/>
      <c r="HB1961" s="6"/>
      <c r="HC1961" s="6"/>
      <c r="HD1961" s="6"/>
      <c r="HE1961" s="6"/>
      <c r="HF1961" s="6"/>
      <c r="HG1961" s="6"/>
      <c r="HH1961" s="6"/>
      <c r="HI1961" s="6"/>
      <c r="HJ1961" s="6"/>
      <c r="HK1961" s="6"/>
      <c r="HL1961" s="6"/>
      <c r="HM1961" s="6"/>
      <c r="HN1961" s="6"/>
      <c r="HO1961" s="6"/>
      <c r="HP1961" s="6"/>
      <c r="HQ1961" s="6"/>
      <c r="HR1961" s="6"/>
      <c r="HS1961" s="6"/>
      <c r="HT1961" s="6"/>
      <c r="HU1961" s="6"/>
      <c r="HV1961" s="6"/>
      <c r="HW1961" s="6"/>
      <c r="HX1961" s="6"/>
      <c r="HY1961" s="6"/>
      <c r="HZ1961" s="6"/>
      <c r="IA1961" s="6"/>
      <c r="IB1961" s="6"/>
      <c r="IC1961" s="6"/>
      <c r="ID1961" s="6"/>
      <c r="IE1961" s="6"/>
      <c r="IF1961" s="6"/>
      <c r="IG1961" s="6"/>
      <c r="IH1961" s="6"/>
      <c r="II1961" s="6"/>
      <c r="IJ1961" s="6"/>
      <c r="IK1961" s="6"/>
      <c r="IL1961" s="6"/>
      <c r="IM1961" s="6"/>
      <c r="IN1961" s="6"/>
      <c r="IO1961" s="6"/>
      <c r="IP1961" s="6"/>
      <c r="IQ1961" s="6"/>
      <c r="IR1961" s="6"/>
      <c r="IS1961" s="6"/>
      <c r="IT1961" s="6"/>
      <c r="IU1961" s="6"/>
      <c r="IV1961" s="6"/>
      <c r="IW1961" s="6"/>
      <c r="IX1961" s="6"/>
      <c r="IY1961" s="6"/>
      <c r="IZ1961" s="6"/>
    </row>
    <row r="1962" spans="1:260" s="5" customFormat="1" x14ac:dyDescent="0.35">
      <c r="A1962" s="32">
        <v>1958</v>
      </c>
      <c r="B1962" s="33">
        <f>ESTUDIANTES!B1962</f>
        <v>0</v>
      </c>
      <c r="C1962" s="33">
        <f>ESTUDIANTES!C1962</f>
        <v>0</v>
      </c>
      <c r="D1962" s="99">
        <f>ESTUDIANTES!D1962</f>
        <v>0</v>
      </c>
      <c r="E1962" s="99"/>
      <c r="F1962" s="99"/>
      <c r="G1962" s="99"/>
      <c r="H1962" s="34">
        <f>ESTUDIANTES!E1962</f>
        <v>0</v>
      </c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  <c r="GG1962" s="6"/>
      <c r="GH1962" s="6"/>
      <c r="GI1962" s="6"/>
      <c r="GJ1962" s="6"/>
      <c r="GK1962" s="6"/>
      <c r="GL1962" s="6"/>
      <c r="GM1962" s="6"/>
      <c r="GN1962" s="6"/>
      <c r="GO1962" s="6"/>
      <c r="GP1962" s="6"/>
      <c r="GQ1962" s="6"/>
      <c r="GR1962" s="6"/>
      <c r="GS1962" s="6"/>
      <c r="GT1962" s="6"/>
      <c r="GU1962" s="6"/>
      <c r="GV1962" s="6"/>
      <c r="GW1962" s="6"/>
      <c r="GX1962" s="6"/>
      <c r="GY1962" s="6"/>
      <c r="GZ1962" s="6"/>
      <c r="HA1962" s="6"/>
      <c r="HB1962" s="6"/>
      <c r="HC1962" s="6"/>
      <c r="HD1962" s="6"/>
      <c r="HE1962" s="6"/>
      <c r="HF1962" s="6"/>
      <c r="HG1962" s="6"/>
      <c r="HH1962" s="6"/>
      <c r="HI1962" s="6"/>
      <c r="HJ1962" s="6"/>
      <c r="HK1962" s="6"/>
      <c r="HL1962" s="6"/>
      <c r="HM1962" s="6"/>
      <c r="HN1962" s="6"/>
      <c r="HO1962" s="6"/>
      <c r="HP1962" s="6"/>
      <c r="HQ1962" s="6"/>
      <c r="HR1962" s="6"/>
      <c r="HS1962" s="6"/>
      <c r="HT1962" s="6"/>
      <c r="HU1962" s="6"/>
      <c r="HV1962" s="6"/>
      <c r="HW1962" s="6"/>
      <c r="HX1962" s="6"/>
      <c r="HY1962" s="6"/>
      <c r="HZ1962" s="6"/>
      <c r="IA1962" s="6"/>
      <c r="IB1962" s="6"/>
      <c r="IC1962" s="6"/>
      <c r="ID1962" s="6"/>
      <c r="IE1962" s="6"/>
      <c r="IF1962" s="6"/>
      <c r="IG1962" s="6"/>
      <c r="IH1962" s="6"/>
      <c r="II1962" s="6"/>
      <c r="IJ1962" s="6"/>
      <c r="IK1962" s="6"/>
      <c r="IL1962" s="6"/>
      <c r="IM1962" s="6"/>
      <c r="IN1962" s="6"/>
      <c r="IO1962" s="6"/>
      <c r="IP1962" s="6"/>
      <c r="IQ1962" s="6"/>
      <c r="IR1962" s="6"/>
      <c r="IS1962" s="6"/>
      <c r="IT1962" s="6"/>
      <c r="IU1962" s="6"/>
      <c r="IV1962" s="6"/>
      <c r="IW1962" s="6"/>
      <c r="IX1962" s="6"/>
      <c r="IY1962" s="6"/>
      <c r="IZ1962" s="6"/>
    </row>
    <row r="1963" spans="1:260" s="5" customFormat="1" x14ac:dyDescent="0.35">
      <c r="A1963" s="32">
        <v>1959</v>
      </c>
      <c r="B1963" s="33">
        <f>ESTUDIANTES!B1963</f>
        <v>0</v>
      </c>
      <c r="C1963" s="33">
        <f>ESTUDIANTES!C1963</f>
        <v>0</v>
      </c>
      <c r="D1963" s="99">
        <f>ESTUDIANTES!D1963</f>
        <v>0</v>
      </c>
      <c r="E1963" s="99"/>
      <c r="F1963" s="99"/>
      <c r="G1963" s="99"/>
      <c r="H1963" s="34">
        <f>ESTUDIANTES!E1963</f>
        <v>0</v>
      </c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  <c r="GG1963" s="6"/>
      <c r="GH1963" s="6"/>
      <c r="GI1963" s="6"/>
      <c r="GJ1963" s="6"/>
      <c r="GK1963" s="6"/>
      <c r="GL1963" s="6"/>
      <c r="GM1963" s="6"/>
      <c r="GN1963" s="6"/>
      <c r="GO1963" s="6"/>
      <c r="GP1963" s="6"/>
      <c r="GQ1963" s="6"/>
      <c r="GR1963" s="6"/>
      <c r="GS1963" s="6"/>
      <c r="GT1963" s="6"/>
      <c r="GU1963" s="6"/>
      <c r="GV1963" s="6"/>
      <c r="GW1963" s="6"/>
      <c r="GX1963" s="6"/>
      <c r="GY1963" s="6"/>
      <c r="GZ1963" s="6"/>
      <c r="HA1963" s="6"/>
      <c r="HB1963" s="6"/>
      <c r="HC1963" s="6"/>
      <c r="HD1963" s="6"/>
      <c r="HE1963" s="6"/>
      <c r="HF1963" s="6"/>
      <c r="HG1963" s="6"/>
      <c r="HH1963" s="6"/>
      <c r="HI1963" s="6"/>
      <c r="HJ1963" s="6"/>
      <c r="HK1963" s="6"/>
      <c r="HL1963" s="6"/>
      <c r="HM1963" s="6"/>
      <c r="HN1963" s="6"/>
      <c r="HO1963" s="6"/>
      <c r="HP1963" s="6"/>
      <c r="HQ1963" s="6"/>
      <c r="HR1963" s="6"/>
      <c r="HS1963" s="6"/>
      <c r="HT1963" s="6"/>
      <c r="HU1963" s="6"/>
      <c r="HV1963" s="6"/>
      <c r="HW1963" s="6"/>
      <c r="HX1963" s="6"/>
      <c r="HY1963" s="6"/>
      <c r="HZ1963" s="6"/>
      <c r="IA1963" s="6"/>
      <c r="IB1963" s="6"/>
      <c r="IC1963" s="6"/>
      <c r="ID1963" s="6"/>
      <c r="IE1963" s="6"/>
      <c r="IF1963" s="6"/>
      <c r="IG1963" s="6"/>
      <c r="IH1963" s="6"/>
      <c r="II1963" s="6"/>
      <c r="IJ1963" s="6"/>
      <c r="IK1963" s="6"/>
      <c r="IL1963" s="6"/>
      <c r="IM1963" s="6"/>
      <c r="IN1963" s="6"/>
      <c r="IO1963" s="6"/>
      <c r="IP1963" s="6"/>
      <c r="IQ1963" s="6"/>
      <c r="IR1963" s="6"/>
      <c r="IS1963" s="6"/>
      <c r="IT1963" s="6"/>
      <c r="IU1963" s="6"/>
      <c r="IV1963" s="6"/>
      <c r="IW1963" s="6"/>
      <c r="IX1963" s="6"/>
      <c r="IY1963" s="6"/>
      <c r="IZ1963" s="6"/>
    </row>
    <row r="1964" spans="1:260" s="5" customFormat="1" x14ac:dyDescent="0.35">
      <c r="A1964" s="32">
        <v>1960</v>
      </c>
      <c r="B1964" s="33">
        <f>ESTUDIANTES!B1964</f>
        <v>0</v>
      </c>
      <c r="C1964" s="33">
        <f>ESTUDIANTES!C1964</f>
        <v>0</v>
      </c>
      <c r="D1964" s="99">
        <f>ESTUDIANTES!D1964</f>
        <v>0</v>
      </c>
      <c r="E1964" s="99"/>
      <c r="F1964" s="99"/>
      <c r="G1964" s="99"/>
      <c r="H1964" s="34">
        <f>ESTUDIANTES!E1964</f>
        <v>0</v>
      </c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  <c r="GG1964" s="6"/>
      <c r="GH1964" s="6"/>
      <c r="GI1964" s="6"/>
      <c r="GJ1964" s="6"/>
      <c r="GK1964" s="6"/>
      <c r="GL1964" s="6"/>
      <c r="GM1964" s="6"/>
      <c r="GN1964" s="6"/>
      <c r="GO1964" s="6"/>
      <c r="GP1964" s="6"/>
      <c r="GQ1964" s="6"/>
      <c r="GR1964" s="6"/>
      <c r="GS1964" s="6"/>
      <c r="GT1964" s="6"/>
      <c r="GU1964" s="6"/>
      <c r="GV1964" s="6"/>
      <c r="GW1964" s="6"/>
      <c r="GX1964" s="6"/>
      <c r="GY1964" s="6"/>
      <c r="GZ1964" s="6"/>
      <c r="HA1964" s="6"/>
      <c r="HB1964" s="6"/>
      <c r="HC1964" s="6"/>
      <c r="HD1964" s="6"/>
      <c r="HE1964" s="6"/>
      <c r="HF1964" s="6"/>
      <c r="HG1964" s="6"/>
      <c r="HH1964" s="6"/>
      <c r="HI1964" s="6"/>
      <c r="HJ1964" s="6"/>
      <c r="HK1964" s="6"/>
      <c r="HL1964" s="6"/>
      <c r="HM1964" s="6"/>
      <c r="HN1964" s="6"/>
      <c r="HO1964" s="6"/>
      <c r="HP1964" s="6"/>
      <c r="HQ1964" s="6"/>
      <c r="HR1964" s="6"/>
      <c r="HS1964" s="6"/>
      <c r="HT1964" s="6"/>
      <c r="HU1964" s="6"/>
      <c r="HV1964" s="6"/>
      <c r="HW1964" s="6"/>
      <c r="HX1964" s="6"/>
      <c r="HY1964" s="6"/>
      <c r="HZ1964" s="6"/>
      <c r="IA1964" s="6"/>
      <c r="IB1964" s="6"/>
      <c r="IC1964" s="6"/>
      <c r="ID1964" s="6"/>
      <c r="IE1964" s="6"/>
      <c r="IF1964" s="6"/>
      <c r="IG1964" s="6"/>
      <c r="IH1964" s="6"/>
      <c r="II1964" s="6"/>
      <c r="IJ1964" s="6"/>
      <c r="IK1964" s="6"/>
      <c r="IL1964" s="6"/>
      <c r="IM1964" s="6"/>
      <c r="IN1964" s="6"/>
      <c r="IO1964" s="6"/>
      <c r="IP1964" s="6"/>
      <c r="IQ1964" s="6"/>
      <c r="IR1964" s="6"/>
      <c r="IS1964" s="6"/>
      <c r="IT1964" s="6"/>
      <c r="IU1964" s="6"/>
      <c r="IV1964" s="6"/>
      <c r="IW1964" s="6"/>
      <c r="IX1964" s="6"/>
      <c r="IY1964" s="6"/>
      <c r="IZ1964" s="6"/>
    </row>
    <row r="1965" spans="1:260" s="5" customFormat="1" x14ac:dyDescent="0.35">
      <c r="A1965" s="32">
        <v>1961</v>
      </c>
      <c r="B1965" s="33">
        <f>ESTUDIANTES!B1965</f>
        <v>0</v>
      </c>
      <c r="C1965" s="33">
        <f>ESTUDIANTES!C1965</f>
        <v>0</v>
      </c>
      <c r="D1965" s="99">
        <f>ESTUDIANTES!D1965</f>
        <v>0</v>
      </c>
      <c r="E1965" s="99"/>
      <c r="F1965" s="99"/>
      <c r="G1965" s="99"/>
      <c r="H1965" s="34">
        <f>ESTUDIANTES!E1965</f>
        <v>0</v>
      </c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  <c r="GG1965" s="6"/>
      <c r="GH1965" s="6"/>
      <c r="GI1965" s="6"/>
      <c r="GJ1965" s="6"/>
      <c r="GK1965" s="6"/>
      <c r="GL1965" s="6"/>
      <c r="GM1965" s="6"/>
      <c r="GN1965" s="6"/>
      <c r="GO1965" s="6"/>
      <c r="GP1965" s="6"/>
      <c r="GQ1965" s="6"/>
      <c r="GR1965" s="6"/>
      <c r="GS1965" s="6"/>
      <c r="GT1965" s="6"/>
      <c r="GU1965" s="6"/>
      <c r="GV1965" s="6"/>
      <c r="GW1965" s="6"/>
      <c r="GX1965" s="6"/>
      <c r="GY1965" s="6"/>
      <c r="GZ1965" s="6"/>
      <c r="HA1965" s="6"/>
      <c r="HB1965" s="6"/>
      <c r="HC1965" s="6"/>
      <c r="HD1965" s="6"/>
      <c r="HE1965" s="6"/>
      <c r="HF1965" s="6"/>
      <c r="HG1965" s="6"/>
      <c r="HH1965" s="6"/>
      <c r="HI1965" s="6"/>
      <c r="HJ1965" s="6"/>
      <c r="HK1965" s="6"/>
      <c r="HL1965" s="6"/>
      <c r="HM1965" s="6"/>
      <c r="HN1965" s="6"/>
      <c r="HO1965" s="6"/>
      <c r="HP1965" s="6"/>
      <c r="HQ1965" s="6"/>
      <c r="HR1965" s="6"/>
      <c r="HS1965" s="6"/>
      <c r="HT1965" s="6"/>
      <c r="HU1965" s="6"/>
      <c r="HV1965" s="6"/>
      <c r="HW1965" s="6"/>
      <c r="HX1965" s="6"/>
      <c r="HY1965" s="6"/>
      <c r="HZ1965" s="6"/>
      <c r="IA1965" s="6"/>
      <c r="IB1965" s="6"/>
      <c r="IC1965" s="6"/>
      <c r="ID1965" s="6"/>
      <c r="IE1965" s="6"/>
      <c r="IF1965" s="6"/>
      <c r="IG1965" s="6"/>
      <c r="IH1965" s="6"/>
      <c r="II1965" s="6"/>
      <c r="IJ1965" s="6"/>
      <c r="IK1965" s="6"/>
      <c r="IL1965" s="6"/>
      <c r="IM1965" s="6"/>
      <c r="IN1965" s="6"/>
      <c r="IO1965" s="6"/>
      <c r="IP1965" s="6"/>
      <c r="IQ1965" s="6"/>
      <c r="IR1965" s="6"/>
      <c r="IS1965" s="6"/>
      <c r="IT1965" s="6"/>
      <c r="IU1965" s="6"/>
      <c r="IV1965" s="6"/>
      <c r="IW1965" s="6"/>
      <c r="IX1965" s="6"/>
      <c r="IY1965" s="6"/>
      <c r="IZ1965" s="6"/>
    </row>
    <row r="1966" spans="1:260" s="5" customFormat="1" x14ac:dyDescent="0.35">
      <c r="A1966" s="32">
        <v>1962</v>
      </c>
      <c r="B1966" s="33">
        <f>ESTUDIANTES!B1966</f>
        <v>0</v>
      </c>
      <c r="C1966" s="33">
        <f>ESTUDIANTES!C1966</f>
        <v>0</v>
      </c>
      <c r="D1966" s="99">
        <f>ESTUDIANTES!D1966</f>
        <v>0</v>
      </c>
      <c r="E1966" s="99"/>
      <c r="F1966" s="99"/>
      <c r="G1966" s="99"/>
      <c r="H1966" s="34">
        <f>ESTUDIANTES!E1966</f>
        <v>0</v>
      </c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  <c r="GG1966" s="6"/>
      <c r="GH1966" s="6"/>
      <c r="GI1966" s="6"/>
      <c r="GJ1966" s="6"/>
      <c r="GK1966" s="6"/>
      <c r="GL1966" s="6"/>
      <c r="GM1966" s="6"/>
      <c r="GN1966" s="6"/>
      <c r="GO1966" s="6"/>
      <c r="GP1966" s="6"/>
      <c r="GQ1966" s="6"/>
      <c r="GR1966" s="6"/>
      <c r="GS1966" s="6"/>
      <c r="GT1966" s="6"/>
      <c r="GU1966" s="6"/>
      <c r="GV1966" s="6"/>
      <c r="GW1966" s="6"/>
      <c r="GX1966" s="6"/>
      <c r="GY1966" s="6"/>
      <c r="GZ1966" s="6"/>
      <c r="HA1966" s="6"/>
      <c r="HB1966" s="6"/>
      <c r="HC1966" s="6"/>
      <c r="HD1966" s="6"/>
      <c r="HE1966" s="6"/>
      <c r="HF1966" s="6"/>
      <c r="HG1966" s="6"/>
      <c r="HH1966" s="6"/>
      <c r="HI1966" s="6"/>
      <c r="HJ1966" s="6"/>
      <c r="HK1966" s="6"/>
      <c r="HL1966" s="6"/>
      <c r="HM1966" s="6"/>
      <c r="HN1966" s="6"/>
      <c r="HO1966" s="6"/>
      <c r="HP1966" s="6"/>
      <c r="HQ1966" s="6"/>
      <c r="HR1966" s="6"/>
      <c r="HS1966" s="6"/>
      <c r="HT1966" s="6"/>
      <c r="HU1966" s="6"/>
      <c r="HV1966" s="6"/>
      <c r="HW1966" s="6"/>
      <c r="HX1966" s="6"/>
      <c r="HY1966" s="6"/>
      <c r="HZ1966" s="6"/>
      <c r="IA1966" s="6"/>
      <c r="IB1966" s="6"/>
      <c r="IC1966" s="6"/>
      <c r="ID1966" s="6"/>
      <c r="IE1966" s="6"/>
      <c r="IF1966" s="6"/>
      <c r="IG1966" s="6"/>
      <c r="IH1966" s="6"/>
      <c r="II1966" s="6"/>
      <c r="IJ1966" s="6"/>
      <c r="IK1966" s="6"/>
      <c r="IL1966" s="6"/>
      <c r="IM1966" s="6"/>
      <c r="IN1966" s="6"/>
      <c r="IO1966" s="6"/>
      <c r="IP1966" s="6"/>
      <c r="IQ1966" s="6"/>
      <c r="IR1966" s="6"/>
      <c r="IS1966" s="6"/>
      <c r="IT1966" s="6"/>
      <c r="IU1966" s="6"/>
      <c r="IV1966" s="6"/>
      <c r="IW1966" s="6"/>
      <c r="IX1966" s="6"/>
      <c r="IY1966" s="6"/>
      <c r="IZ1966" s="6"/>
    </row>
    <row r="1967" spans="1:260" s="5" customFormat="1" x14ac:dyDescent="0.35">
      <c r="A1967" s="32">
        <v>1963</v>
      </c>
      <c r="B1967" s="33">
        <f>ESTUDIANTES!B1967</f>
        <v>0</v>
      </c>
      <c r="C1967" s="33">
        <f>ESTUDIANTES!C1967</f>
        <v>0</v>
      </c>
      <c r="D1967" s="99">
        <f>ESTUDIANTES!D1967</f>
        <v>0</v>
      </c>
      <c r="E1967" s="99"/>
      <c r="F1967" s="99"/>
      <c r="G1967" s="99"/>
      <c r="H1967" s="34">
        <f>ESTUDIANTES!E1967</f>
        <v>0</v>
      </c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  <c r="GG1967" s="6"/>
      <c r="GH1967" s="6"/>
      <c r="GI1967" s="6"/>
      <c r="GJ1967" s="6"/>
      <c r="GK1967" s="6"/>
      <c r="GL1967" s="6"/>
      <c r="GM1967" s="6"/>
      <c r="GN1967" s="6"/>
      <c r="GO1967" s="6"/>
      <c r="GP1967" s="6"/>
      <c r="GQ1967" s="6"/>
      <c r="GR1967" s="6"/>
      <c r="GS1967" s="6"/>
      <c r="GT1967" s="6"/>
      <c r="GU1967" s="6"/>
      <c r="GV1967" s="6"/>
      <c r="GW1967" s="6"/>
      <c r="GX1967" s="6"/>
      <c r="GY1967" s="6"/>
      <c r="GZ1967" s="6"/>
      <c r="HA1967" s="6"/>
      <c r="HB1967" s="6"/>
      <c r="HC1967" s="6"/>
      <c r="HD1967" s="6"/>
      <c r="HE1967" s="6"/>
      <c r="HF1967" s="6"/>
      <c r="HG1967" s="6"/>
      <c r="HH1967" s="6"/>
      <c r="HI1967" s="6"/>
      <c r="HJ1967" s="6"/>
      <c r="HK1967" s="6"/>
      <c r="HL1967" s="6"/>
      <c r="HM1967" s="6"/>
      <c r="HN1967" s="6"/>
      <c r="HO1967" s="6"/>
      <c r="HP1967" s="6"/>
      <c r="HQ1967" s="6"/>
      <c r="HR1967" s="6"/>
      <c r="HS1967" s="6"/>
      <c r="HT1967" s="6"/>
      <c r="HU1967" s="6"/>
      <c r="HV1967" s="6"/>
      <c r="HW1967" s="6"/>
      <c r="HX1967" s="6"/>
      <c r="HY1967" s="6"/>
      <c r="HZ1967" s="6"/>
      <c r="IA1967" s="6"/>
      <c r="IB1967" s="6"/>
      <c r="IC1967" s="6"/>
      <c r="ID1967" s="6"/>
      <c r="IE1967" s="6"/>
      <c r="IF1967" s="6"/>
      <c r="IG1967" s="6"/>
      <c r="IH1967" s="6"/>
      <c r="II1967" s="6"/>
      <c r="IJ1967" s="6"/>
      <c r="IK1967" s="6"/>
      <c r="IL1967" s="6"/>
      <c r="IM1967" s="6"/>
      <c r="IN1967" s="6"/>
      <c r="IO1967" s="6"/>
      <c r="IP1967" s="6"/>
      <c r="IQ1967" s="6"/>
      <c r="IR1967" s="6"/>
      <c r="IS1967" s="6"/>
      <c r="IT1967" s="6"/>
      <c r="IU1967" s="6"/>
      <c r="IV1967" s="6"/>
      <c r="IW1967" s="6"/>
      <c r="IX1967" s="6"/>
      <c r="IY1967" s="6"/>
      <c r="IZ1967" s="6"/>
    </row>
    <row r="1968" spans="1:260" s="5" customFormat="1" x14ac:dyDescent="0.35">
      <c r="A1968" s="32">
        <v>1964</v>
      </c>
      <c r="B1968" s="33">
        <f>ESTUDIANTES!B1968</f>
        <v>0</v>
      </c>
      <c r="C1968" s="33">
        <f>ESTUDIANTES!C1968</f>
        <v>0</v>
      </c>
      <c r="D1968" s="99">
        <f>ESTUDIANTES!D1968</f>
        <v>0</v>
      </c>
      <c r="E1968" s="99"/>
      <c r="F1968" s="99"/>
      <c r="G1968" s="99"/>
      <c r="H1968" s="34">
        <f>ESTUDIANTES!E1968</f>
        <v>0</v>
      </c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  <c r="GG1968" s="6"/>
      <c r="GH1968" s="6"/>
      <c r="GI1968" s="6"/>
      <c r="GJ1968" s="6"/>
      <c r="GK1968" s="6"/>
      <c r="GL1968" s="6"/>
      <c r="GM1968" s="6"/>
      <c r="GN1968" s="6"/>
      <c r="GO1968" s="6"/>
      <c r="GP1968" s="6"/>
      <c r="GQ1968" s="6"/>
      <c r="GR1968" s="6"/>
      <c r="GS1968" s="6"/>
      <c r="GT1968" s="6"/>
      <c r="GU1968" s="6"/>
      <c r="GV1968" s="6"/>
      <c r="GW1968" s="6"/>
      <c r="GX1968" s="6"/>
      <c r="GY1968" s="6"/>
      <c r="GZ1968" s="6"/>
      <c r="HA1968" s="6"/>
      <c r="HB1968" s="6"/>
      <c r="HC1968" s="6"/>
      <c r="HD1968" s="6"/>
      <c r="HE1968" s="6"/>
      <c r="HF1968" s="6"/>
      <c r="HG1968" s="6"/>
      <c r="HH1968" s="6"/>
      <c r="HI1968" s="6"/>
      <c r="HJ1968" s="6"/>
      <c r="HK1968" s="6"/>
      <c r="HL1968" s="6"/>
      <c r="HM1968" s="6"/>
      <c r="HN1968" s="6"/>
      <c r="HO1968" s="6"/>
      <c r="HP1968" s="6"/>
      <c r="HQ1968" s="6"/>
      <c r="HR1968" s="6"/>
      <c r="HS1968" s="6"/>
      <c r="HT1968" s="6"/>
      <c r="HU1968" s="6"/>
      <c r="HV1968" s="6"/>
      <c r="HW1968" s="6"/>
      <c r="HX1968" s="6"/>
      <c r="HY1968" s="6"/>
      <c r="HZ1968" s="6"/>
      <c r="IA1968" s="6"/>
      <c r="IB1968" s="6"/>
      <c r="IC1968" s="6"/>
      <c r="ID1968" s="6"/>
      <c r="IE1968" s="6"/>
      <c r="IF1968" s="6"/>
      <c r="IG1968" s="6"/>
      <c r="IH1968" s="6"/>
      <c r="II1968" s="6"/>
      <c r="IJ1968" s="6"/>
      <c r="IK1968" s="6"/>
      <c r="IL1968" s="6"/>
      <c r="IM1968" s="6"/>
      <c r="IN1968" s="6"/>
      <c r="IO1968" s="6"/>
      <c r="IP1968" s="6"/>
      <c r="IQ1968" s="6"/>
      <c r="IR1968" s="6"/>
      <c r="IS1968" s="6"/>
      <c r="IT1968" s="6"/>
      <c r="IU1968" s="6"/>
      <c r="IV1968" s="6"/>
      <c r="IW1968" s="6"/>
      <c r="IX1968" s="6"/>
      <c r="IY1968" s="6"/>
      <c r="IZ1968" s="6"/>
    </row>
    <row r="1969" spans="1:260" s="5" customFormat="1" x14ac:dyDescent="0.35">
      <c r="A1969" s="32">
        <v>1965</v>
      </c>
      <c r="B1969" s="33">
        <f>ESTUDIANTES!B1969</f>
        <v>0</v>
      </c>
      <c r="C1969" s="33">
        <f>ESTUDIANTES!C1969</f>
        <v>0</v>
      </c>
      <c r="D1969" s="99">
        <f>ESTUDIANTES!D1969</f>
        <v>0</v>
      </c>
      <c r="E1969" s="99"/>
      <c r="F1969" s="99"/>
      <c r="G1969" s="99"/>
      <c r="H1969" s="34">
        <f>ESTUDIANTES!E1969</f>
        <v>0</v>
      </c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  <c r="GG1969" s="6"/>
      <c r="GH1969" s="6"/>
      <c r="GI1969" s="6"/>
      <c r="GJ1969" s="6"/>
      <c r="GK1969" s="6"/>
      <c r="GL1969" s="6"/>
      <c r="GM1969" s="6"/>
      <c r="GN1969" s="6"/>
      <c r="GO1969" s="6"/>
      <c r="GP1969" s="6"/>
      <c r="GQ1969" s="6"/>
      <c r="GR1969" s="6"/>
      <c r="GS1969" s="6"/>
      <c r="GT1969" s="6"/>
      <c r="GU1969" s="6"/>
      <c r="GV1969" s="6"/>
      <c r="GW1969" s="6"/>
      <c r="GX1969" s="6"/>
      <c r="GY1969" s="6"/>
      <c r="GZ1969" s="6"/>
      <c r="HA1969" s="6"/>
      <c r="HB1969" s="6"/>
      <c r="HC1969" s="6"/>
      <c r="HD1969" s="6"/>
      <c r="HE1969" s="6"/>
      <c r="HF1969" s="6"/>
      <c r="HG1969" s="6"/>
      <c r="HH1969" s="6"/>
      <c r="HI1969" s="6"/>
      <c r="HJ1969" s="6"/>
      <c r="HK1969" s="6"/>
      <c r="HL1969" s="6"/>
      <c r="HM1969" s="6"/>
      <c r="HN1969" s="6"/>
      <c r="HO1969" s="6"/>
      <c r="HP1969" s="6"/>
      <c r="HQ1969" s="6"/>
      <c r="HR1969" s="6"/>
      <c r="HS1969" s="6"/>
      <c r="HT1969" s="6"/>
      <c r="HU1969" s="6"/>
      <c r="HV1969" s="6"/>
      <c r="HW1969" s="6"/>
      <c r="HX1969" s="6"/>
      <c r="HY1969" s="6"/>
      <c r="HZ1969" s="6"/>
      <c r="IA1969" s="6"/>
      <c r="IB1969" s="6"/>
      <c r="IC1969" s="6"/>
      <c r="ID1969" s="6"/>
      <c r="IE1969" s="6"/>
      <c r="IF1969" s="6"/>
      <c r="IG1969" s="6"/>
      <c r="IH1969" s="6"/>
      <c r="II1969" s="6"/>
      <c r="IJ1969" s="6"/>
      <c r="IK1969" s="6"/>
      <c r="IL1969" s="6"/>
      <c r="IM1969" s="6"/>
      <c r="IN1969" s="6"/>
      <c r="IO1969" s="6"/>
      <c r="IP1969" s="6"/>
      <c r="IQ1969" s="6"/>
      <c r="IR1969" s="6"/>
      <c r="IS1969" s="6"/>
      <c r="IT1969" s="6"/>
      <c r="IU1969" s="6"/>
      <c r="IV1969" s="6"/>
      <c r="IW1969" s="6"/>
      <c r="IX1969" s="6"/>
      <c r="IY1969" s="6"/>
      <c r="IZ1969" s="6"/>
    </row>
    <row r="1970" spans="1:260" s="5" customFormat="1" x14ac:dyDescent="0.35">
      <c r="A1970" s="32">
        <v>1966</v>
      </c>
      <c r="B1970" s="33">
        <f>ESTUDIANTES!B1970</f>
        <v>0</v>
      </c>
      <c r="C1970" s="33">
        <f>ESTUDIANTES!C1970</f>
        <v>0</v>
      </c>
      <c r="D1970" s="99">
        <f>ESTUDIANTES!D1970</f>
        <v>0</v>
      </c>
      <c r="E1970" s="99"/>
      <c r="F1970" s="99"/>
      <c r="G1970" s="99"/>
      <c r="H1970" s="34">
        <f>ESTUDIANTES!E1970</f>
        <v>0</v>
      </c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  <c r="GG1970" s="6"/>
      <c r="GH1970" s="6"/>
      <c r="GI1970" s="6"/>
      <c r="GJ1970" s="6"/>
      <c r="GK1970" s="6"/>
      <c r="GL1970" s="6"/>
      <c r="GM1970" s="6"/>
      <c r="GN1970" s="6"/>
      <c r="GO1970" s="6"/>
      <c r="GP1970" s="6"/>
      <c r="GQ1970" s="6"/>
      <c r="GR1970" s="6"/>
      <c r="GS1970" s="6"/>
      <c r="GT1970" s="6"/>
      <c r="GU1970" s="6"/>
      <c r="GV1970" s="6"/>
      <c r="GW1970" s="6"/>
      <c r="GX1970" s="6"/>
      <c r="GY1970" s="6"/>
      <c r="GZ1970" s="6"/>
      <c r="HA1970" s="6"/>
      <c r="HB1970" s="6"/>
      <c r="HC1970" s="6"/>
      <c r="HD1970" s="6"/>
      <c r="HE1970" s="6"/>
      <c r="HF1970" s="6"/>
      <c r="HG1970" s="6"/>
      <c r="HH1970" s="6"/>
      <c r="HI1970" s="6"/>
      <c r="HJ1970" s="6"/>
      <c r="HK1970" s="6"/>
      <c r="HL1970" s="6"/>
      <c r="HM1970" s="6"/>
      <c r="HN1970" s="6"/>
      <c r="HO1970" s="6"/>
      <c r="HP1970" s="6"/>
      <c r="HQ1970" s="6"/>
      <c r="HR1970" s="6"/>
      <c r="HS1970" s="6"/>
      <c r="HT1970" s="6"/>
      <c r="HU1970" s="6"/>
      <c r="HV1970" s="6"/>
      <c r="HW1970" s="6"/>
      <c r="HX1970" s="6"/>
      <c r="HY1970" s="6"/>
      <c r="HZ1970" s="6"/>
      <c r="IA1970" s="6"/>
      <c r="IB1970" s="6"/>
      <c r="IC1970" s="6"/>
      <c r="ID1970" s="6"/>
      <c r="IE1970" s="6"/>
      <c r="IF1970" s="6"/>
      <c r="IG1970" s="6"/>
      <c r="IH1970" s="6"/>
      <c r="II1970" s="6"/>
      <c r="IJ1970" s="6"/>
      <c r="IK1970" s="6"/>
      <c r="IL1970" s="6"/>
      <c r="IM1970" s="6"/>
      <c r="IN1970" s="6"/>
      <c r="IO1970" s="6"/>
      <c r="IP1970" s="6"/>
      <c r="IQ1970" s="6"/>
      <c r="IR1970" s="6"/>
      <c r="IS1970" s="6"/>
      <c r="IT1970" s="6"/>
      <c r="IU1970" s="6"/>
      <c r="IV1970" s="6"/>
      <c r="IW1970" s="6"/>
      <c r="IX1970" s="6"/>
      <c r="IY1970" s="6"/>
      <c r="IZ1970" s="6"/>
    </row>
    <row r="1971" spans="1:260" s="5" customFormat="1" x14ac:dyDescent="0.35">
      <c r="A1971" s="32">
        <v>1967</v>
      </c>
      <c r="B1971" s="33">
        <f>ESTUDIANTES!B1971</f>
        <v>0</v>
      </c>
      <c r="C1971" s="33">
        <f>ESTUDIANTES!C1971</f>
        <v>0</v>
      </c>
      <c r="D1971" s="99">
        <f>ESTUDIANTES!D1971</f>
        <v>0</v>
      </c>
      <c r="E1971" s="99"/>
      <c r="F1971" s="99"/>
      <c r="G1971" s="99"/>
      <c r="H1971" s="34">
        <f>ESTUDIANTES!E1971</f>
        <v>0</v>
      </c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  <c r="GG1971" s="6"/>
      <c r="GH1971" s="6"/>
      <c r="GI1971" s="6"/>
      <c r="GJ1971" s="6"/>
      <c r="GK1971" s="6"/>
      <c r="GL1971" s="6"/>
      <c r="GM1971" s="6"/>
      <c r="GN1971" s="6"/>
      <c r="GO1971" s="6"/>
      <c r="GP1971" s="6"/>
      <c r="GQ1971" s="6"/>
      <c r="GR1971" s="6"/>
      <c r="GS1971" s="6"/>
      <c r="GT1971" s="6"/>
      <c r="GU1971" s="6"/>
      <c r="GV1971" s="6"/>
      <c r="GW1971" s="6"/>
      <c r="GX1971" s="6"/>
      <c r="GY1971" s="6"/>
      <c r="GZ1971" s="6"/>
      <c r="HA1971" s="6"/>
      <c r="HB1971" s="6"/>
      <c r="HC1971" s="6"/>
      <c r="HD1971" s="6"/>
      <c r="HE1971" s="6"/>
      <c r="HF1971" s="6"/>
      <c r="HG1971" s="6"/>
      <c r="HH1971" s="6"/>
      <c r="HI1971" s="6"/>
      <c r="HJ1971" s="6"/>
      <c r="HK1971" s="6"/>
      <c r="HL1971" s="6"/>
      <c r="HM1971" s="6"/>
      <c r="HN1971" s="6"/>
      <c r="HO1971" s="6"/>
      <c r="HP1971" s="6"/>
      <c r="HQ1971" s="6"/>
      <c r="HR1971" s="6"/>
      <c r="HS1971" s="6"/>
      <c r="HT1971" s="6"/>
      <c r="HU1971" s="6"/>
      <c r="HV1971" s="6"/>
      <c r="HW1971" s="6"/>
      <c r="HX1971" s="6"/>
      <c r="HY1971" s="6"/>
      <c r="HZ1971" s="6"/>
      <c r="IA1971" s="6"/>
      <c r="IB1971" s="6"/>
      <c r="IC1971" s="6"/>
      <c r="ID1971" s="6"/>
      <c r="IE1971" s="6"/>
      <c r="IF1971" s="6"/>
      <c r="IG1971" s="6"/>
      <c r="IH1971" s="6"/>
      <c r="II1971" s="6"/>
      <c r="IJ1971" s="6"/>
      <c r="IK1971" s="6"/>
      <c r="IL1971" s="6"/>
      <c r="IM1971" s="6"/>
      <c r="IN1971" s="6"/>
      <c r="IO1971" s="6"/>
      <c r="IP1971" s="6"/>
      <c r="IQ1971" s="6"/>
      <c r="IR1971" s="6"/>
      <c r="IS1971" s="6"/>
      <c r="IT1971" s="6"/>
      <c r="IU1971" s="6"/>
      <c r="IV1971" s="6"/>
      <c r="IW1971" s="6"/>
      <c r="IX1971" s="6"/>
      <c r="IY1971" s="6"/>
      <c r="IZ1971" s="6"/>
    </row>
    <row r="1972" spans="1:260" s="5" customFormat="1" x14ac:dyDescent="0.35">
      <c r="A1972" s="32">
        <v>1968</v>
      </c>
      <c r="B1972" s="33">
        <f>ESTUDIANTES!B1972</f>
        <v>0</v>
      </c>
      <c r="C1972" s="33">
        <f>ESTUDIANTES!C1972</f>
        <v>0</v>
      </c>
      <c r="D1972" s="99">
        <f>ESTUDIANTES!D1972</f>
        <v>0</v>
      </c>
      <c r="E1972" s="99"/>
      <c r="F1972" s="99"/>
      <c r="G1972" s="99"/>
      <c r="H1972" s="34">
        <f>ESTUDIANTES!E1972</f>
        <v>0</v>
      </c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  <c r="GG1972" s="6"/>
      <c r="GH1972" s="6"/>
      <c r="GI1972" s="6"/>
      <c r="GJ1972" s="6"/>
      <c r="GK1972" s="6"/>
      <c r="GL1972" s="6"/>
      <c r="GM1972" s="6"/>
      <c r="GN1972" s="6"/>
      <c r="GO1972" s="6"/>
      <c r="GP1972" s="6"/>
      <c r="GQ1972" s="6"/>
      <c r="GR1972" s="6"/>
      <c r="GS1972" s="6"/>
      <c r="GT1972" s="6"/>
      <c r="GU1972" s="6"/>
      <c r="GV1972" s="6"/>
      <c r="GW1972" s="6"/>
      <c r="GX1972" s="6"/>
      <c r="GY1972" s="6"/>
      <c r="GZ1972" s="6"/>
      <c r="HA1972" s="6"/>
      <c r="HB1972" s="6"/>
      <c r="HC1972" s="6"/>
      <c r="HD1972" s="6"/>
      <c r="HE1972" s="6"/>
      <c r="HF1972" s="6"/>
      <c r="HG1972" s="6"/>
      <c r="HH1972" s="6"/>
      <c r="HI1972" s="6"/>
      <c r="HJ1972" s="6"/>
      <c r="HK1972" s="6"/>
      <c r="HL1972" s="6"/>
      <c r="HM1972" s="6"/>
      <c r="HN1972" s="6"/>
      <c r="HO1972" s="6"/>
      <c r="HP1972" s="6"/>
      <c r="HQ1972" s="6"/>
      <c r="HR1972" s="6"/>
      <c r="HS1972" s="6"/>
      <c r="HT1972" s="6"/>
      <c r="HU1972" s="6"/>
      <c r="HV1972" s="6"/>
      <c r="HW1972" s="6"/>
      <c r="HX1972" s="6"/>
      <c r="HY1972" s="6"/>
      <c r="HZ1972" s="6"/>
      <c r="IA1972" s="6"/>
      <c r="IB1972" s="6"/>
      <c r="IC1972" s="6"/>
      <c r="ID1972" s="6"/>
      <c r="IE1972" s="6"/>
      <c r="IF1972" s="6"/>
      <c r="IG1972" s="6"/>
      <c r="IH1972" s="6"/>
      <c r="II1972" s="6"/>
      <c r="IJ1972" s="6"/>
      <c r="IK1972" s="6"/>
      <c r="IL1972" s="6"/>
      <c r="IM1972" s="6"/>
      <c r="IN1972" s="6"/>
      <c r="IO1972" s="6"/>
      <c r="IP1972" s="6"/>
      <c r="IQ1972" s="6"/>
      <c r="IR1972" s="6"/>
      <c r="IS1972" s="6"/>
      <c r="IT1972" s="6"/>
      <c r="IU1972" s="6"/>
      <c r="IV1972" s="6"/>
      <c r="IW1972" s="6"/>
      <c r="IX1972" s="6"/>
      <c r="IY1972" s="6"/>
      <c r="IZ1972" s="6"/>
    </row>
    <row r="1973" spans="1:260" s="5" customFormat="1" x14ac:dyDescent="0.35">
      <c r="A1973" s="32">
        <v>1969</v>
      </c>
      <c r="B1973" s="33">
        <f>ESTUDIANTES!B1973</f>
        <v>0</v>
      </c>
      <c r="C1973" s="33">
        <f>ESTUDIANTES!C1973</f>
        <v>0</v>
      </c>
      <c r="D1973" s="99">
        <f>ESTUDIANTES!D1973</f>
        <v>0</v>
      </c>
      <c r="E1973" s="99"/>
      <c r="F1973" s="99"/>
      <c r="G1973" s="99"/>
      <c r="H1973" s="34">
        <f>ESTUDIANTES!E1973</f>
        <v>0</v>
      </c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  <c r="GG1973" s="6"/>
      <c r="GH1973" s="6"/>
      <c r="GI1973" s="6"/>
      <c r="GJ1973" s="6"/>
      <c r="GK1973" s="6"/>
      <c r="GL1973" s="6"/>
      <c r="GM1973" s="6"/>
      <c r="GN1973" s="6"/>
      <c r="GO1973" s="6"/>
      <c r="GP1973" s="6"/>
      <c r="GQ1973" s="6"/>
      <c r="GR1973" s="6"/>
      <c r="GS1973" s="6"/>
      <c r="GT1973" s="6"/>
      <c r="GU1973" s="6"/>
      <c r="GV1973" s="6"/>
      <c r="GW1973" s="6"/>
      <c r="GX1973" s="6"/>
      <c r="GY1973" s="6"/>
      <c r="GZ1973" s="6"/>
      <c r="HA1973" s="6"/>
      <c r="HB1973" s="6"/>
      <c r="HC1973" s="6"/>
      <c r="HD1973" s="6"/>
      <c r="HE1973" s="6"/>
      <c r="HF1973" s="6"/>
      <c r="HG1973" s="6"/>
      <c r="HH1973" s="6"/>
      <c r="HI1973" s="6"/>
      <c r="HJ1973" s="6"/>
      <c r="HK1973" s="6"/>
      <c r="HL1973" s="6"/>
      <c r="HM1973" s="6"/>
      <c r="HN1973" s="6"/>
      <c r="HO1973" s="6"/>
      <c r="HP1973" s="6"/>
      <c r="HQ1973" s="6"/>
      <c r="HR1973" s="6"/>
      <c r="HS1973" s="6"/>
      <c r="HT1973" s="6"/>
      <c r="HU1973" s="6"/>
      <c r="HV1973" s="6"/>
      <c r="HW1973" s="6"/>
      <c r="HX1973" s="6"/>
      <c r="HY1973" s="6"/>
      <c r="HZ1973" s="6"/>
      <c r="IA1973" s="6"/>
      <c r="IB1973" s="6"/>
      <c r="IC1973" s="6"/>
      <c r="ID1973" s="6"/>
      <c r="IE1973" s="6"/>
      <c r="IF1973" s="6"/>
      <c r="IG1973" s="6"/>
      <c r="IH1973" s="6"/>
      <c r="II1973" s="6"/>
      <c r="IJ1973" s="6"/>
      <c r="IK1973" s="6"/>
      <c r="IL1973" s="6"/>
      <c r="IM1973" s="6"/>
      <c r="IN1973" s="6"/>
      <c r="IO1973" s="6"/>
      <c r="IP1973" s="6"/>
      <c r="IQ1973" s="6"/>
      <c r="IR1973" s="6"/>
      <c r="IS1973" s="6"/>
      <c r="IT1973" s="6"/>
      <c r="IU1973" s="6"/>
      <c r="IV1973" s="6"/>
      <c r="IW1973" s="6"/>
      <c r="IX1973" s="6"/>
      <c r="IY1973" s="6"/>
      <c r="IZ1973" s="6"/>
    </row>
    <row r="1974" spans="1:260" s="5" customFormat="1" x14ac:dyDescent="0.35">
      <c r="A1974" s="32">
        <v>1970</v>
      </c>
      <c r="B1974" s="33">
        <f>ESTUDIANTES!B1974</f>
        <v>0</v>
      </c>
      <c r="C1974" s="33">
        <f>ESTUDIANTES!C1974</f>
        <v>0</v>
      </c>
      <c r="D1974" s="99">
        <f>ESTUDIANTES!D1974</f>
        <v>0</v>
      </c>
      <c r="E1974" s="99"/>
      <c r="F1974" s="99"/>
      <c r="G1974" s="99"/>
      <c r="H1974" s="34">
        <f>ESTUDIANTES!E1974</f>
        <v>0</v>
      </c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  <c r="GG1974" s="6"/>
      <c r="GH1974" s="6"/>
      <c r="GI1974" s="6"/>
      <c r="GJ1974" s="6"/>
      <c r="GK1974" s="6"/>
      <c r="GL1974" s="6"/>
      <c r="GM1974" s="6"/>
      <c r="GN1974" s="6"/>
      <c r="GO1974" s="6"/>
      <c r="GP1974" s="6"/>
      <c r="GQ1974" s="6"/>
      <c r="GR1974" s="6"/>
      <c r="GS1974" s="6"/>
      <c r="GT1974" s="6"/>
      <c r="GU1974" s="6"/>
      <c r="GV1974" s="6"/>
      <c r="GW1974" s="6"/>
      <c r="GX1974" s="6"/>
      <c r="GY1974" s="6"/>
      <c r="GZ1974" s="6"/>
      <c r="HA1974" s="6"/>
      <c r="HB1974" s="6"/>
      <c r="HC1974" s="6"/>
      <c r="HD1974" s="6"/>
      <c r="HE1974" s="6"/>
      <c r="HF1974" s="6"/>
      <c r="HG1974" s="6"/>
      <c r="HH1974" s="6"/>
      <c r="HI1974" s="6"/>
      <c r="HJ1974" s="6"/>
      <c r="HK1974" s="6"/>
      <c r="HL1974" s="6"/>
      <c r="HM1974" s="6"/>
      <c r="HN1974" s="6"/>
      <c r="HO1974" s="6"/>
      <c r="HP1974" s="6"/>
      <c r="HQ1974" s="6"/>
      <c r="HR1974" s="6"/>
      <c r="HS1974" s="6"/>
      <c r="HT1974" s="6"/>
      <c r="HU1974" s="6"/>
      <c r="HV1974" s="6"/>
      <c r="HW1974" s="6"/>
      <c r="HX1974" s="6"/>
      <c r="HY1974" s="6"/>
      <c r="HZ1974" s="6"/>
      <c r="IA1974" s="6"/>
      <c r="IB1974" s="6"/>
      <c r="IC1974" s="6"/>
      <c r="ID1974" s="6"/>
      <c r="IE1974" s="6"/>
      <c r="IF1974" s="6"/>
      <c r="IG1974" s="6"/>
      <c r="IH1974" s="6"/>
      <c r="II1974" s="6"/>
      <c r="IJ1974" s="6"/>
      <c r="IK1974" s="6"/>
      <c r="IL1974" s="6"/>
      <c r="IM1974" s="6"/>
      <c r="IN1974" s="6"/>
      <c r="IO1974" s="6"/>
      <c r="IP1974" s="6"/>
      <c r="IQ1974" s="6"/>
      <c r="IR1974" s="6"/>
      <c r="IS1974" s="6"/>
      <c r="IT1974" s="6"/>
      <c r="IU1974" s="6"/>
      <c r="IV1974" s="6"/>
      <c r="IW1974" s="6"/>
      <c r="IX1974" s="6"/>
      <c r="IY1974" s="6"/>
      <c r="IZ1974" s="6"/>
    </row>
    <row r="1975" spans="1:260" s="5" customFormat="1" x14ac:dyDescent="0.35">
      <c r="A1975" s="32">
        <v>1971</v>
      </c>
      <c r="B1975" s="33">
        <f>ESTUDIANTES!B1975</f>
        <v>0</v>
      </c>
      <c r="C1975" s="33">
        <f>ESTUDIANTES!C1975</f>
        <v>0</v>
      </c>
      <c r="D1975" s="99">
        <f>ESTUDIANTES!D1975</f>
        <v>0</v>
      </c>
      <c r="E1975" s="99"/>
      <c r="F1975" s="99"/>
      <c r="G1975" s="99"/>
      <c r="H1975" s="34">
        <f>ESTUDIANTES!E1975</f>
        <v>0</v>
      </c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  <c r="GG1975" s="6"/>
      <c r="GH1975" s="6"/>
      <c r="GI1975" s="6"/>
      <c r="GJ1975" s="6"/>
      <c r="GK1975" s="6"/>
      <c r="GL1975" s="6"/>
      <c r="GM1975" s="6"/>
      <c r="GN1975" s="6"/>
      <c r="GO1975" s="6"/>
      <c r="GP1975" s="6"/>
      <c r="GQ1975" s="6"/>
      <c r="GR1975" s="6"/>
      <c r="GS1975" s="6"/>
      <c r="GT1975" s="6"/>
      <c r="GU1975" s="6"/>
      <c r="GV1975" s="6"/>
      <c r="GW1975" s="6"/>
      <c r="GX1975" s="6"/>
      <c r="GY1975" s="6"/>
      <c r="GZ1975" s="6"/>
      <c r="HA1975" s="6"/>
      <c r="HB1975" s="6"/>
      <c r="HC1975" s="6"/>
      <c r="HD1975" s="6"/>
      <c r="HE1975" s="6"/>
      <c r="HF1975" s="6"/>
      <c r="HG1975" s="6"/>
      <c r="HH1975" s="6"/>
      <c r="HI1975" s="6"/>
      <c r="HJ1975" s="6"/>
      <c r="HK1975" s="6"/>
      <c r="HL1975" s="6"/>
      <c r="HM1975" s="6"/>
      <c r="HN1975" s="6"/>
      <c r="HO1975" s="6"/>
      <c r="HP1975" s="6"/>
      <c r="HQ1975" s="6"/>
      <c r="HR1975" s="6"/>
      <c r="HS1975" s="6"/>
      <c r="HT1975" s="6"/>
      <c r="HU1975" s="6"/>
      <c r="HV1975" s="6"/>
      <c r="HW1975" s="6"/>
      <c r="HX1975" s="6"/>
      <c r="HY1975" s="6"/>
      <c r="HZ1975" s="6"/>
      <c r="IA1975" s="6"/>
      <c r="IB1975" s="6"/>
      <c r="IC1975" s="6"/>
      <c r="ID1975" s="6"/>
      <c r="IE1975" s="6"/>
      <c r="IF1975" s="6"/>
      <c r="IG1975" s="6"/>
      <c r="IH1975" s="6"/>
      <c r="II1975" s="6"/>
      <c r="IJ1975" s="6"/>
      <c r="IK1975" s="6"/>
      <c r="IL1975" s="6"/>
      <c r="IM1975" s="6"/>
      <c r="IN1975" s="6"/>
      <c r="IO1975" s="6"/>
      <c r="IP1975" s="6"/>
      <c r="IQ1975" s="6"/>
      <c r="IR1975" s="6"/>
      <c r="IS1975" s="6"/>
      <c r="IT1975" s="6"/>
      <c r="IU1975" s="6"/>
      <c r="IV1975" s="6"/>
      <c r="IW1975" s="6"/>
      <c r="IX1975" s="6"/>
      <c r="IY1975" s="6"/>
      <c r="IZ1975" s="6"/>
    </row>
    <row r="1976" spans="1:260" s="5" customFormat="1" x14ac:dyDescent="0.35">
      <c r="A1976" s="32">
        <v>1972</v>
      </c>
      <c r="B1976" s="33">
        <f>ESTUDIANTES!B1976</f>
        <v>0</v>
      </c>
      <c r="C1976" s="33">
        <f>ESTUDIANTES!C1976</f>
        <v>0</v>
      </c>
      <c r="D1976" s="99">
        <f>ESTUDIANTES!D1976</f>
        <v>0</v>
      </c>
      <c r="E1976" s="99"/>
      <c r="F1976" s="99"/>
      <c r="G1976" s="99"/>
      <c r="H1976" s="34">
        <f>ESTUDIANTES!E1976</f>
        <v>0</v>
      </c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  <c r="GG1976" s="6"/>
      <c r="GH1976" s="6"/>
      <c r="GI1976" s="6"/>
      <c r="GJ1976" s="6"/>
      <c r="GK1976" s="6"/>
      <c r="GL1976" s="6"/>
      <c r="GM1976" s="6"/>
      <c r="GN1976" s="6"/>
      <c r="GO1976" s="6"/>
      <c r="GP1976" s="6"/>
      <c r="GQ1976" s="6"/>
      <c r="GR1976" s="6"/>
      <c r="GS1976" s="6"/>
      <c r="GT1976" s="6"/>
      <c r="GU1976" s="6"/>
      <c r="GV1976" s="6"/>
      <c r="GW1976" s="6"/>
      <c r="GX1976" s="6"/>
      <c r="GY1976" s="6"/>
      <c r="GZ1976" s="6"/>
      <c r="HA1976" s="6"/>
      <c r="HB1976" s="6"/>
      <c r="HC1976" s="6"/>
      <c r="HD1976" s="6"/>
      <c r="HE1976" s="6"/>
      <c r="HF1976" s="6"/>
      <c r="HG1976" s="6"/>
      <c r="HH1976" s="6"/>
      <c r="HI1976" s="6"/>
      <c r="HJ1976" s="6"/>
      <c r="HK1976" s="6"/>
      <c r="HL1976" s="6"/>
      <c r="HM1976" s="6"/>
      <c r="HN1976" s="6"/>
      <c r="HO1976" s="6"/>
      <c r="HP1976" s="6"/>
      <c r="HQ1976" s="6"/>
      <c r="HR1976" s="6"/>
      <c r="HS1976" s="6"/>
      <c r="HT1976" s="6"/>
      <c r="HU1976" s="6"/>
      <c r="HV1976" s="6"/>
      <c r="HW1976" s="6"/>
      <c r="HX1976" s="6"/>
      <c r="HY1976" s="6"/>
      <c r="HZ1976" s="6"/>
      <c r="IA1976" s="6"/>
      <c r="IB1976" s="6"/>
      <c r="IC1976" s="6"/>
      <c r="ID1976" s="6"/>
      <c r="IE1976" s="6"/>
      <c r="IF1976" s="6"/>
      <c r="IG1976" s="6"/>
      <c r="IH1976" s="6"/>
      <c r="II1976" s="6"/>
      <c r="IJ1976" s="6"/>
      <c r="IK1976" s="6"/>
      <c r="IL1976" s="6"/>
      <c r="IM1976" s="6"/>
      <c r="IN1976" s="6"/>
      <c r="IO1976" s="6"/>
      <c r="IP1976" s="6"/>
      <c r="IQ1976" s="6"/>
      <c r="IR1976" s="6"/>
      <c r="IS1976" s="6"/>
      <c r="IT1976" s="6"/>
      <c r="IU1976" s="6"/>
      <c r="IV1976" s="6"/>
      <c r="IW1976" s="6"/>
      <c r="IX1976" s="6"/>
      <c r="IY1976" s="6"/>
      <c r="IZ1976" s="6"/>
    </row>
    <row r="1977" spans="1:260" s="5" customFormat="1" x14ac:dyDescent="0.35">
      <c r="A1977" s="32">
        <v>1973</v>
      </c>
      <c r="B1977" s="33">
        <f>ESTUDIANTES!B1977</f>
        <v>0</v>
      </c>
      <c r="C1977" s="33">
        <f>ESTUDIANTES!C1977</f>
        <v>0</v>
      </c>
      <c r="D1977" s="99">
        <f>ESTUDIANTES!D1977</f>
        <v>0</v>
      </c>
      <c r="E1977" s="99"/>
      <c r="F1977" s="99"/>
      <c r="G1977" s="99"/>
      <c r="H1977" s="34">
        <f>ESTUDIANTES!E1977</f>
        <v>0</v>
      </c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  <c r="GG1977" s="6"/>
      <c r="GH1977" s="6"/>
      <c r="GI1977" s="6"/>
      <c r="GJ1977" s="6"/>
      <c r="GK1977" s="6"/>
      <c r="GL1977" s="6"/>
      <c r="GM1977" s="6"/>
      <c r="GN1977" s="6"/>
      <c r="GO1977" s="6"/>
      <c r="GP1977" s="6"/>
      <c r="GQ1977" s="6"/>
      <c r="GR1977" s="6"/>
      <c r="GS1977" s="6"/>
      <c r="GT1977" s="6"/>
      <c r="GU1977" s="6"/>
      <c r="GV1977" s="6"/>
      <c r="GW1977" s="6"/>
      <c r="GX1977" s="6"/>
      <c r="GY1977" s="6"/>
      <c r="GZ1977" s="6"/>
      <c r="HA1977" s="6"/>
      <c r="HB1977" s="6"/>
      <c r="HC1977" s="6"/>
      <c r="HD1977" s="6"/>
      <c r="HE1977" s="6"/>
      <c r="HF1977" s="6"/>
      <c r="HG1977" s="6"/>
      <c r="HH1977" s="6"/>
      <c r="HI1977" s="6"/>
      <c r="HJ1977" s="6"/>
      <c r="HK1977" s="6"/>
      <c r="HL1977" s="6"/>
      <c r="HM1977" s="6"/>
      <c r="HN1977" s="6"/>
      <c r="HO1977" s="6"/>
      <c r="HP1977" s="6"/>
      <c r="HQ1977" s="6"/>
      <c r="HR1977" s="6"/>
      <c r="HS1977" s="6"/>
      <c r="HT1977" s="6"/>
      <c r="HU1977" s="6"/>
      <c r="HV1977" s="6"/>
      <c r="HW1977" s="6"/>
      <c r="HX1977" s="6"/>
      <c r="HY1977" s="6"/>
      <c r="HZ1977" s="6"/>
      <c r="IA1977" s="6"/>
      <c r="IB1977" s="6"/>
      <c r="IC1977" s="6"/>
      <c r="ID1977" s="6"/>
      <c r="IE1977" s="6"/>
      <c r="IF1977" s="6"/>
      <c r="IG1977" s="6"/>
      <c r="IH1977" s="6"/>
      <c r="II1977" s="6"/>
      <c r="IJ1977" s="6"/>
      <c r="IK1977" s="6"/>
      <c r="IL1977" s="6"/>
      <c r="IM1977" s="6"/>
      <c r="IN1977" s="6"/>
      <c r="IO1977" s="6"/>
      <c r="IP1977" s="6"/>
      <c r="IQ1977" s="6"/>
      <c r="IR1977" s="6"/>
      <c r="IS1977" s="6"/>
      <c r="IT1977" s="6"/>
      <c r="IU1977" s="6"/>
      <c r="IV1977" s="6"/>
      <c r="IW1977" s="6"/>
      <c r="IX1977" s="6"/>
      <c r="IY1977" s="6"/>
      <c r="IZ1977" s="6"/>
    </row>
    <row r="1978" spans="1:260" s="5" customFormat="1" x14ac:dyDescent="0.35">
      <c r="A1978" s="32">
        <v>1974</v>
      </c>
      <c r="B1978" s="33">
        <f>ESTUDIANTES!B1978</f>
        <v>0</v>
      </c>
      <c r="C1978" s="33">
        <f>ESTUDIANTES!C1978</f>
        <v>0</v>
      </c>
      <c r="D1978" s="99">
        <f>ESTUDIANTES!D1978</f>
        <v>0</v>
      </c>
      <c r="E1978" s="99"/>
      <c r="F1978" s="99"/>
      <c r="G1978" s="99"/>
      <c r="H1978" s="34">
        <f>ESTUDIANTES!E1978</f>
        <v>0</v>
      </c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  <c r="GG1978" s="6"/>
      <c r="GH1978" s="6"/>
      <c r="GI1978" s="6"/>
      <c r="GJ1978" s="6"/>
      <c r="GK1978" s="6"/>
      <c r="GL1978" s="6"/>
      <c r="GM1978" s="6"/>
      <c r="GN1978" s="6"/>
      <c r="GO1978" s="6"/>
      <c r="GP1978" s="6"/>
      <c r="GQ1978" s="6"/>
      <c r="GR1978" s="6"/>
      <c r="GS1978" s="6"/>
      <c r="GT1978" s="6"/>
      <c r="GU1978" s="6"/>
      <c r="GV1978" s="6"/>
      <c r="GW1978" s="6"/>
      <c r="GX1978" s="6"/>
      <c r="GY1978" s="6"/>
      <c r="GZ1978" s="6"/>
      <c r="HA1978" s="6"/>
      <c r="HB1978" s="6"/>
      <c r="HC1978" s="6"/>
      <c r="HD1978" s="6"/>
      <c r="HE1978" s="6"/>
      <c r="HF1978" s="6"/>
      <c r="HG1978" s="6"/>
      <c r="HH1978" s="6"/>
      <c r="HI1978" s="6"/>
      <c r="HJ1978" s="6"/>
      <c r="HK1978" s="6"/>
      <c r="HL1978" s="6"/>
      <c r="HM1978" s="6"/>
      <c r="HN1978" s="6"/>
      <c r="HO1978" s="6"/>
      <c r="HP1978" s="6"/>
      <c r="HQ1978" s="6"/>
      <c r="HR1978" s="6"/>
      <c r="HS1978" s="6"/>
      <c r="HT1978" s="6"/>
      <c r="HU1978" s="6"/>
      <c r="HV1978" s="6"/>
      <c r="HW1978" s="6"/>
      <c r="HX1978" s="6"/>
      <c r="HY1978" s="6"/>
      <c r="HZ1978" s="6"/>
      <c r="IA1978" s="6"/>
      <c r="IB1978" s="6"/>
      <c r="IC1978" s="6"/>
      <c r="ID1978" s="6"/>
      <c r="IE1978" s="6"/>
      <c r="IF1978" s="6"/>
      <c r="IG1978" s="6"/>
      <c r="IH1978" s="6"/>
      <c r="II1978" s="6"/>
      <c r="IJ1978" s="6"/>
      <c r="IK1978" s="6"/>
      <c r="IL1978" s="6"/>
      <c r="IM1978" s="6"/>
      <c r="IN1978" s="6"/>
      <c r="IO1978" s="6"/>
      <c r="IP1978" s="6"/>
      <c r="IQ1978" s="6"/>
      <c r="IR1978" s="6"/>
      <c r="IS1978" s="6"/>
      <c r="IT1978" s="6"/>
      <c r="IU1978" s="6"/>
      <c r="IV1978" s="6"/>
      <c r="IW1978" s="6"/>
      <c r="IX1978" s="6"/>
      <c r="IY1978" s="6"/>
      <c r="IZ1978" s="6"/>
    </row>
    <row r="1979" spans="1:260" s="5" customFormat="1" x14ac:dyDescent="0.35">
      <c r="A1979" s="32">
        <v>1975</v>
      </c>
      <c r="B1979" s="33">
        <f>ESTUDIANTES!B1979</f>
        <v>0</v>
      </c>
      <c r="C1979" s="33">
        <f>ESTUDIANTES!C1979</f>
        <v>0</v>
      </c>
      <c r="D1979" s="99">
        <f>ESTUDIANTES!D1979</f>
        <v>0</v>
      </c>
      <c r="E1979" s="99"/>
      <c r="F1979" s="99"/>
      <c r="G1979" s="99"/>
      <c r="H1979" s="34">
        <f>ESTUDIANTES!E1979</f>
        <v>0</v>
      </c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  <c r="GG1979" s="6"/>
      <c r="GH1979" s="6"/>
      <c r="GI1979" s="6"/>
      <c r="GJ1979" s="6"/>
      <c r="GK1979" s="6"/>
      <c r="GL1979" s="6"/>
      <c r="GM1979" s="6"/>
      <c r="GN1979" s="6"/>
      <c r="GO1979" s="6"/>
      <c r="GP1979" s="6"/>
      <c r="GQ1979" s="6"/>
      <c r="GR1979" s="6"/>
      <c r="GS1979" s="6"/>
      <c r="GT1979" s="6"/>
      <c r="GU1979" s="6"/>
      <c r="GV1979" s="6"/>
      <c r="GW1979" s="6"/>
      <c r="GX1979" s="6"/>
      <c r="GY1979" s="6"/>
      <c r="GZ1979" s="6"/>
      <c r="HA1979" s="6"/>
      <c r="HB1979" s="6"/>
      <c r="HC1979" s="6"/>
      <c r="HD1979" s="6"/>
      <c r="HE1979" s="6"/>
      <c r="HF1979" s="6"/>
      <c r="HG1979" s="6"/>
      <c r="HH1979" s="6"/>
      <c r="HI1979" s="6"/>
      <c r="HJ1979" s="6"/>
      <c r="HK1979" s="6"/>
      <c r="HL1979" s="6"/>
      <c r="HM1979" s="6"/>
      <c r="HN1979" s="6"/>
      <c r="HO1979" s="6"/>
      <c r="HP1979" s="6"/>
      <c r="HQ1979" s="6"/>
      <c r="HR1979" s="6"/>
      <c r="HS1979" s="6"/>
      <c r="HT1979" s="6"/>
      <c r="HU1979" s="6"/>
      <c r="HV1979" s="6"/>
      <c r="HW1979" s="6"/>
      <c r="HX1979" s="6"/>
      <c r="HY1979" s="6"/>
      <c r="HZ1979" s="6"/>
      <c r="IA1979" s="6"/>
      <c r="IB1979" s="6"/>
      <c r="IC1979" s="6"/>
      <c r="ID1979" s="6"/>
      <c r="IE1979" s="6"/>
      <c r="IF1979" s="6"/>
      <c r="IG1979" s="6"/>
      <c r="IH1979" s="6"/>
      <c r="II1979" s="6"/>
      <c r="IJ1979" s="6"/>
      <c r="IK1979" s="6"/>
      <c r="IL1979" s="6"/>
      <c r="IM1979" s="6"/>
      <c r="IN1979" s="6"/>
      <c r="IO1979" s="6"/>
      <c r="IP1979" s="6"/>
      <c r="IQ1979" s="6"/>
      <c r="IR1979" s="6"/>
      <c r="IS1979" s="6"/>
      <c r="IT1979" s="6"/>
      <c r="IU1979" s="6"/>
      <c r="IV1979" s="6"/>
      <c r="IW1979" s="6"/>
      <c r="IX1979" s="6"/>
      <c r="IY1979" s="6"/>
      <c r="IZ1979" s="6"/>
    </row>
    <row r="1980" spans="1:260" s="5" customFormat="1" x14ac:dyDescent="0.35">
      <c r="A1980" s="32">
        <v>1976</v>
      </c>
      <c r="B1980" s="33">
        <f>ESTUDIANTES!B1980</f>
        <v>0</v>
      </c>
      <c r="C1980" s="33">
        <f>ESTUDIANTES!C1980</f>
        <v>0</v>
      </c>
      <c r="D1980" s="99">
        <f>ESTUDIANTES!D1980</f>
        <v>0</v>
      </c>
      <c r="E1980" s="99"/>
      <c r="F1980" s="99"/>
      <c r="G1980" s="99"/>
      <c r="H1980" s="34">
        <f>ESTUDIANTES!E1980</f>
        <v>0</v>
      </c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  <c r="GG1980" s="6"/>
      <c r="GH1980" s="6"/>
      <c r="GI1980" s="6"/>
      <c r="GJ1980" s="6"/>
      <c r="GK1980" s="6"/>
      <c r="GL1980" s="6"/>
      <c r="GM1980" s="6"/>
      <c r="GN1980" s="6"/>
      <c r="GO1980" s="6"/>
      <c r="GP1980" s="6"/>
      <c r="GQ1980" s="6"/>
      <c r="GR1980" s="6"/>
      <c r="GS1980" s="6"/>
      <c r="GT1980" s="6"/>
      <c r="GU1980" s="6"/>
      <c r="GV1980" s="6"/>
      <c r="GW1980" s="6"/>
      <c r="GX1980" s="6"/>
      <c r="GY1980" s="6"/>
      <c r="GZ1980" s="6"/>
      <c r="HA1980" s="6"/>
      <c r="HB1980" s="6"/>
      <c r="HC1980" s="6"/>
      <c r="HD1980" s="6"/>
      <c r="HE1980" s="6"/>
      <c r="HF1980" s="6"/>
      <c r="HG1980" s="6"/>
      <c r="HH1980" s="6"/>
      <c r="HI1980" s="6"/>
      <c r="HJ1980" s="6"/>
      <c r="HK1980" s="6"/>
      <c r="HL1980" s="6"/>
      <c r="HM1980" s="6"/>
      <c r="HN1980" s="6"/>
      <c r="HO1980" s="6"/>
      <c r="HP1980" s="6"/>
      <c r="HQ1980" s="6"/>
      <c r="HR1980" s="6"/>
      <c r="HS1980" s="6"/>
      <c r="HT1980" s="6"/>
      <c r="HU1980" s="6"/>
      <c r="HV1980" s="6"/>
      <c r="HW1980" s="6"/>
      <c r="HX1980" s="6"/>
      <c r="HY1980" s="6"/>
      <c r="HZ1980" s="6"/>
      <c r="IA1980" s="6"/>
      <c r="IB1980" s="6"/>
      <c r="IC1980" s="6"/>
      <c r="ID1980" s="6"/>
      <c r="IE1980" s="6"/>
      <c r="IF1980" s="6"/>
      <c r="IG1980" s="6"/>
      <c r="IH1980" s="6"/>
      <c r="II1980" s="6"/>
      <c r="IJ1980" s="6"/>
      <c r="IK1980" s="6"/>
      <c r="IL1980" s="6"/>
      <c r="IM1980" s="6"/>
      <c r="IN1980" s="6"/>
      <c r="IO1980" s="6"/>
      <c r="IP1980" s="6"/>
      <c r="IQ1980" s="6"/>
      <c r="IR1980" s="6"/>
      <c r="IS1980" s="6"/>
      <c r="IT1980" s="6"/>
      <c r="IU1980" s="6"/>
      <c r="IV1980" s="6"/>
      <c r="IW1980" s="6"/>
      <c r="IX1980" s="6"/>
      <c r="IY1980" s="6"/>
      <c r="IZ1980" s="6"/>
    </row>
    <row r="1981" spans="1:260" s="5" customFormat="1" x14ac:dyDescent="0.35">
      <c r="A1981" s="32">
        <v>1977</v>
      </c>
      <c r="B1981" s="33">
        <f>ESTUDIANTES!B1981</f>
        <v>0</v>
      </c>
      <c r="C1981" s="33">
        <f>ESTUDIANTES!C1981</f>
        <v>0</v>
      </c>
      <c r="D1981" s="99">
        <f>ESTUDIANTES!D1981</f>
        <v>0</v>
      </c>
      <c r="E1981" s="99"/>
      <c r="F1981" s="99"/>
      <c r="G1981" s="99"/>
      <c r="H1981" s="34">
        <f>ESTUDIANTES!E1981</f>
        <v>0</v>
      </c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  <c r="GG1981" s="6"/>
      <c r="GH1981" s="6"/>
      <c r="GI1981" s="6"/>
      <c r="GJ1981" s="6"/>
      <c r="GK1981" s="6"/>
      <c r="GL1981" s="6"/>
      <c r="GM1981" s="6"/>
      <c r="GN1981" s="6"/>
      <c r="GO1981" s="6"/>
      <c r="GP1981" s="6"/>
      <c r="GQ1981" s="6"/>
      <c r="GR1981" s="6"/>
      <c r="GS1981" s="6"/>
      <c r="GT1981" s="6"/>
      <c r="GU1981" s="6"/>
      <c r="GV1981" s="6"/>
      <c r="GW1981" s="6"/>
      <c r="GX1981" s="6"/>
      <c r="GY1981" s="6"/>
      <c r="GZ1981" s="6"/>
      <c r="HA1981" s="6"/>
      <c r="HB1981" s="6"/>
      <c r="HC1981" s="6"/>
      <c r="HD1981" s="6"/>
      <c r="HE1981" s="6"/>
      <c r="HF1981" s="6"/>
      <c r="HG1981" s="6"/>
      <c r="HH1981" s="6"/>
      <c r="HI1981" s="6"/>
      <c r="HJ1981" s="6"/>
      <c r="HK1981" s="6"/>
      <c r="HL1981" s="6"/>
      <c r="HM1981" s="6"/>
      <c r="HN1981" s="6"/>
      <c r="HO1981" s="6"/>
      <c r="HP1981" s="6"/>
      <c r="HQ1981" s="6"/>
      <c r="HR1981" s="6"/>
      <c r="HS1981" s="6"/>
      <c r="HT1981" s="6"/>
      <c r="HU1981" s="6"/>
      <c r="HV1981" s="6"/>
      <c r="HW1981" s="6"/>
      <c r="HX1981" s="6"/>
      <c r="HY1981" s="6"/>
      <c r="HZ1981" s="6"/>
      <c r="IA1981" s="6"/>
      <c r="IB1981" s="6"/>
      <c r="IC1981" s="6"/>
      <c r="ID1981" s="6"/>
      <c r="IE1981" s="6"/>
      <c r="IF1981" s="6"/>
      <c r="IG1981" s="6"/>
      <c r="IH1981" s="6"/>
      <c r="II1981" s="6"/>
      <c r="IJ1981" s="6"/>
      <c r="IK1981" s="6"/>
      <c r="IL1981" s="6"/>
      <c r="IM1981" s="6"/>
      <c r="IN1981" s="6"/>
      <c r="IO1981" s="6"/>
      <c r="IP1981" s="6"/>
      <c r="IQ1981" s="6"/>
      <c r="IR1981" s="6"/>
      <c r="IS1981" s="6"/>
      <c r="IT1981" s="6"/>
      <c r="IU1981" s="6"/>
      <c r="IV1981" s="6"/>
      <c r="IW1981" s="6"/>
      <c r="IX1981" s="6"/>
      <c r="IY1981" s="6"/>
      <c r="IZ1981" s="6"/>
    </row>
    <row r="1982" spans="1:260" s="5" customFormat="1" x14ac:dyDescent="0.35">
      <c r="A1982" s="32">
        <v>1978</v>
      </c>
      <c r="B1982" s="33">
        <f>ESTUDIANTES!B1982</f>
        <v>0</v>
      </c>
      <c r="C1982" s="33">
        <f>ESTUDIANTES!C1982</f>
        <v>0</v>
      </c>
      <c r="D1982" s="99">
        <f>ESTUDIANTES!D1982</f>
        <v>0</v>
      </c>
      <c r="E1982" s="99"/>
      <c r="F1982" s="99"/>
      <c r="G1982" s="99"/>
      <c r="H1982" s="34">
        <f>ESTUDIANTES!E1982</f>
        <v>0</v>
      </c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  <c r="GG1982" s="6"/>
      <c r="GH1982" s="6"/>
      <c r="GI1982" s="6"/>
      <c r="GJ1982" s="6"/>
      <c r="GK1982" s="6"/>
      <c r="GL1982" s="6"/>
      <c r="GM1982" s="6"/>
      <c r="GN1982" s="6"/>
      <c r="GO1982" s="6"/>
      <c r="GP1982" s="6"/>
      <c r="GQ1982" s="6"/>
      <c r="GR1982" s="6"/>
      <c r="GS1982" s="6"/>
      <c r="GT1982" s="6"/>
      <c r="GU1982" s="6"/>
      <c r="GV1982" s="6"/>
      <c r="GW1982" s="6"/>
      <c r="GX1982" s="6"/>
      <c r="GY1982" s="6"/>
      <c r="GZ1982" s="6"/>
      <c r="HA1982" s="6"/>
      <c r="HB1982" s="6"/>
      <c r="HC1982" s="6"/>
      <c r="HD1982" s="6"/>
      <c r="HE1982" s="6"/>
      <c r="HF1982" s="6"/>
      <c r="HG1982" s="6"/>
      <c r="HH1982" s="6"/>
      <c r="HI1982" s="6"/>
      <c r="HJ1982" s="6"/>
      <c r="HK1982" s="6"/>
      <c r="HL1982" s="6"/>
      <c r="HM1982" s="6"/>
      <c r="HN1982" s="6"/>
      <c r="HO1982" s="6"/>
      <c r="HP1982" s="6"/>
      <c r="HQ1982" s="6"/>
      <c r="HR1982" s="6"/>
      <c r="HS1982" s="6"/>
      <c r="HT1982" s="6"/>
      <c r="HU1982" s="6"/>
      <c r="HV1982" s="6"/>
      <c r="HW1982" s="6"/>
      <c r="HX1982" s="6"/>
      <c r="HY1982" s="6"/>
      <c r="HZ1982" s="6"/>
      <c r="IA1982" s="6"/>
      <c r="IB1982" s="6"/>
      <c r="IC1982" s="6"/>
      <c r="ID1982" s="6"/>
      <c r="IE1982" s="6"/>
      <c r="IF1982" s="6"/>
      <c r="IG1982" s="6"/>
      <c r="IH1982" s="6"/>
      <c r="II1982" s="6"/>
      <c r="IJ1982" s="6"/>
      <c r="IK1982" s="6"/>
      <c r="IL1982" s="6"/>
      <c r="IM1982" s="6"/>
      <c r="IN1982" s="6"/>
      <c r="IO1982" s="6"/>
      <c r="IP1982" s="6"/>
      <c r="IQ1982" s="6"/>
      <c r="IR1982" s="6"/>
      <c r="IS1982" s="6"/>
      <c r="IT1982" s="6"/>
      <c r="IU1982" s="6"/>
      <c r="IV1982" s="6"/>
      <c r="IW1982" s="6"/>
      <c r="IX1982" s="6"/>
      <c r="IY1982" s="6"/>
      <c r="IZ1982" s="6"/>
    </row>
    <row r="1983" spans="1:260" s="5" customFormat="1" x14ac:dyDescent="0.35">
      <c r="A1983" s="32">
        <v>1979</v>
      </c>
      <c r="B1983" s="33">
        <f>ESTUDIANTES!B1983</f>
        <v>0</v>
      </c>
      <c r="C1983" s="33">
        <f>ESTUDIANTES!C1983</f>
        <v>0</v>
      </c>
      <c r="D1983" s="99">
        <f>ESTUDIANTES!D1983</f>
        <v>0</v>
      </c>
      <c r="E1983" s="99"/>
      <c r="F1983" s="99"/>
      <c r="G1983" s="99"/>
      <c r="H1983" s="34">
        <f>ESTUDIANTES!E1983</f>
        <v>0</v>
      </c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  <c r="GG1983" s="6"/>
      <c r="GH1983" s="6"/>
      <c r="GI1983" s="6"/>
      <c r="GJ1983" s="6"/>
      <c r="GK1983" s="6"/>
      <c r="GL1983" s="6"/>
      <c r="GM1983" s="6"/>
      <c r="GN1983" s="6"/>
      <c r="GO1983" s="6"/>
      <c r="GP1983" s="6"/>
      <c r="GQ1983" s="6"/>
      <c r="GR1983" s="6"/>
      <c r="GS1983" s="6"/>
      <c r="GT1983" s="6"/>
      <c r="GU1983" s="6"/>
      <c r="GV1983" s="6"/>
      <c r="GW1983" s="6"/>
      <c r="GX1983" s="6"/>
      <c r="GY1983" s="6"/>
      <c r="GZ1983" s="6"/>
      <c r="HA1983" s="6"/>
      <c r="HB1983" s="6"/>
      <c r="HC1983" s="6"/>
      <c r="HD1983" s="6"/>
      <c r="HE1983" s="6"/>
      <c r="HF1983" s="6"/>
      <c r="HG1983" s="6"/>
      <c r="HH1983" s="6"/>
      <c r="HI1983" s="6"/>
      <c r="HJ1983" s="6"/>
      <c r="HK1983" s="6"/>
      <c r="HL1983" s="6"/>
      <c r="HM1983" s="6"/>
      <c r="HN1983" s="6"/>
      <c r="HO1983" s="6"/>
      <c r="HP1983" s="6"/>
      <c r="HQ1983" s="6"/>
      <c r="HR1983" s="6"/>
      <c r="HS1983" s="6"/>
      <c r="HT1983" s="6"/>
      <c r="HU1983" s="6"/>
      <c r="HV1983" s="6"/>
      <c r="HW1983" s="6"/>
      <c r="HX1983" s="6"/>
      <c r="HY1983" s="6"/>
      <c r="HZ1983" s="6"/>
      <c r="IA1983" s="6"/>
      <c r="IB1983" s="6"/>
      <c r="IC1983" s="6"/>
      <c r="ID1983" s="6"/>
      <c r="IE1983" s="6"/>
      <c r="IF1983" s="6"/>
      <c r="IG1983" s="6"/>
      <c r="IH1983" s="6"/>
      <c r="II1983" s="6"/>
      <c r="IJ1983" s="6"/>
      <c r="IK1983" s="6"/>
      <c r="IL1983" s="6"/>
      <c r="IM1983" s="6"/>
      <c r="IN1983" s="6"/>
      <c r="IO1983" s="6"/>
      <c r="IP1983" s="6"/>
      <c r="IQ1983" s="6"/>
      <c r="IR1983" s="6"/>
      <c r="IS1983" s="6"/>
      <c r="IT1983" s="6"/>
      <c r="IU1983" s="6"/>
      <c r="IV1983" s="6"/>
      <c r="IW1983" s="6"/>
      <c r="IX1983" s="6"/>
      <c r="IY1983" s="6"/>
      <c r="IZ1983" s="6"/>
    </row>
    <row r="1984" spans="1:260" s="5" customFormat="1" x14ac:dyDescent="0.35">
      <c r="A1984" s="32">
        <v>1980</v>
      </c>
      <c r="B1984" s="33">
        <f>ESTUDIANTES!B1984</f>
        <v>0</v>
      </c>
      <c r="C1984" s="33">
        <f>ESTUDIANTES!C1984</f>
        <v>0</v>
      </c>
      <c r="D1984" s="99">
        <f>ESTUDIANTES!D1984</f>
        <v>0</v>
      </c>
      <c r="E1984" s="99"/>
      <c r="F1984" s="99"/>
      <c r="G1984" s="99"/>
      <c r="H1984" s="34">
        <f>ESTUDIANTES!E1984</f>
        <v>0</v>
      </c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  <c r="GG1984" s="6"/>
      <c r="GH1984" s="6"/>
      <c r="GI1984" s="6"/>
      <c r="GJ1984" s="6"/>
      <c r="GK1984" s="6"/>
      <c r="GL1984" s="6"/>
      <c r="GM1984" s="6"/>
      <c r="GN1984" s="6"/>
      <c r="GO1984" s="6"/>
      <c r="GP1984" s="6"/>
      <c r="GQ1984" s="6"/>
      <c r="GR1984" s="6"/>
      <c r="GS1984" s="6"/>
      <c r="GT1984" s="6"/>
      <c r="GU1984" s="6"/>
      <c r="GV1984" s="6"/>
      <c r="GW1984" s="6"/>
      <c r="GX1984" s="6"/>
      <c r="GY1984" s="6"/>
      <c r="GZ1984" s="6"/>
      <c r="HA1984" s="6"/>
      <c r="HB1984" s="6"/>
      <c r="HC1984" s="6"/>
      <c r="HD1984" s="6"/>
      <c r="HE1984" s="6"/>
      <c r="HF1984" s="6"/>
      <c r="HG1984" s="6"/>
      <c r="HH1984" s="6"/>
      <c r="HI1984" s="6"/>
      <c r="HJ1984" s="6"/>
      <c r="HK1984" s="6"/>
      <c r="HL1984" s="6"/>
      <c r="HM1984" s="6"/>
      <c r="HN1984" s="6"/>
      <c r="HO1984" s="6"/>
      <c r="HP1984" s="6"/>
      <c r="HQ1984" s="6"/>
      <c r="HR1984" s="6"/>
      <c r="HS1984" s="6"/>
      <c r="HT1984" s="6"/>
      <c r="HU1984" s="6"/>
      <c r="HV1984" s="6"/>
      <c r="HW1984" s="6"/>
      <c r="HX1984" s="6"/>
      <c r="HY1984" s="6"/>
      <c r="HZ1984" s="6"/>
      <c r="IA1984" s="6"/>
      <c r="IB1984" s="6"/>
      <c r="IC1984" s="6"/>
      <c r="ID1984" s="6"/>
      <c r="IE1984" s="6"/>
      <c r="IF1984" s="6"/>
      <c r="IG1984" s="6"/>
      <c r="IH1984" s="6"/>
      <c r="II1984" s="6"/>
      <c r="IJ1984" s="6"/>
      <c r="IK1984" s="6"/>
      <c r="IL1984" s="6"/>
      <c r="IM1984" s="6"/>
      <c r="IN1984" s="6"/>
      <c r="IO1984" s="6"/>
      <c r="IP1984" s="6"/>
      <c r="IQ1984" s="6"/>
      <c r="IR1984" s="6"/>
      <c r="IS1984" s="6"/>
      <c r="IT1984" s="6"/>
      <c r="IU1984" s="6"/>
      <c r="IV1984" s="6"/>
      <c r="IW1984" s="6"/>
      <c r="IX1984" s="6"/>
      <c r="IY1984" s="6"/>
      <c r="IZ1984" s="6"/>
    </row>
    <row r="1985" spans="1:260" s="5" customFormat="1" x14ac:dyDescent="0.35">
      <c r="A1985" s="32">
        <v>1981</v>
      </c>
      <c r="B1985" s="33">
        <f>ESTUDIANTES!B1985</f>
        <v>0</v>
      </c>
      <c r="C1985" s="33">
        <f>ESTUDIANTES!C1985</f>
        <v>0</v>
      </c>
      <c r="D1985" s="99">
        <f>ESTUDIANTES!D1985</f>
        <v>0</v>
      </c>
      <c r="E1985" s="99"/>
      <c r="F1985" s="99"/>
      <c r="G1985" s="99"/>
      <c r="H1985" s="34">
        <f>ESTUDIANTES!E1985</f>
        <v>0</v>
      </c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  <c r="GG1985" s="6"/>
      <c r="GH1985" s="6"/>
      <c r="GI1985" s="6"/>
      <c r="GJ1985" s="6"/>
      <c r="GK1985" s="6"/>
      <c r="GL1985" s="6"/>
      <c r="GM1985" s="6"/>
      <c r="GN1985" s="6"/>
      <c r="GO1985" s="6"/>
      <c r="GP1985" s="6"/>
      <c r="GQ1985" s="6"/>
      <c r="GR1985" s="6"/>
      <c r="GS1985" s="6"/>
      <c r="GT1985" s="6"/>
      <c r="GU1985" s="6"/>
      <c r="GV1985" s="6"/>
      <c r="GW1985" s="6"/>
      <c r="GX1985" s="6"/>
      <c r="GY1985" s="6"/>
      <c r="GZ1985" s="6"/>
      <c r="HA1985" s="6"/>
      <c r="HB1985" s="6"/>
      <c r="HC1985" s="6"/>
      <c r="HD1985" s="6"/>
      <c r="HE1985" s="6"/>
      <c r="HF1985" s="6"/>
      <c r="HG1985" s="6"/>
      <c r="HH1985" s="6"/>
      <c r="HI1985" s="6"/>
      <c r="HJ1985" s="6"/>
      <c r="HK1985" s="6"/>
      <c r="HL1985" s="6"/>
      <c r="HM1985" s="6"/>
      <c r="HN1985" s="6"/>
      <c r="HO1985" s="6"/>
      <c r="HP1985" s="6"/>
      <c r="HQ1985" s="6"/>
      <c r="HR1985" s="6"/>
      <c r="HS1985" s="6"/>
      <c r="HT1985" s="6"/>
      <c r="HU1985" s="6"/>
      <c r="HV1985" s="6"/>
      <c r="HW1985" s="6"/>
      <c r="HX1985" s="6"/>
      <c r="HY1985" s="6"/>
      <c r="HZ1985" s="6"/>
      <c r="IA1985" s="6"/>
      <c r="IB1985" s="6"/>
      <c r="IC1985" s="6"/>
      <c r="ID1985" s="6"/>
      <c r="IE1985" s="6"/>
      <c r="IF1985" s="6"/>
      <c r="IG1985" s="6"/>
      <c r="IH1985" s="6"/>
      <c r="II1985" s="6"/>
      <c r="IJ1985" s="6"/>
      <c r="IK1985" s="6"/>
      <c r="IL1985" s="6"/>
      <c r="IM1985" s="6"/>
      <c r="IN1985" s="6"/>
      <c r="IO1985" s="6"/>
      <c r="IP1985" s="6"/>
      <c r="IQ1985" s="6"/>
      <c r="IR1985" s="6"/>
      <c r="IS1985" s="6"/>
      <c r="IT1985" s="6"/>
      <c r="IU1985" s="6"/>
      <c r="IV1985" s="6"/>
      <c r="IW1985" s="6"/>
      <c r="IX1985" s="6"/>
      <c r="IY1985" s="6"/>
      <c r="IZ1985" s="6"/>
    </row>
    <row r="1986" spans="1:260" s="5" customFormat="1" x14ac:dyDescent="0.35">
      <c r="A1986" s="32">
        <v>1982</v>
      </c>
      <c r="B1986" s="33">
        <f>ESTUDIANTES!B1986</f>
        <v>0</v>
      </c>
      <c r="C1986" s="33">
        <f>ESTUDIANTES!C1986</f>
        <v>0</v>
      </c>
      <c r="D1986" s="99">
        <f>ESTUDIANTES!D1986</f>
        <v>0</v>
      </c>
      <c r="E1986" s="99"/>
      <c r="F1986" s="99"/>
      <c r="G1986" s="99"/>
      <c r="H1986" s="34">
        <f>ESTUDIANTES!E1986</f>
        <v>0</v>
      </c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  <c r="GG1986" s="6"/>
      <c r="GH1986" s="6"/>
      <c r="GI1986" s="6"/>
      <c r="GJ1986" s="6"/>
      <c r="GK1986" s="6"/>
      <c r="GL1986" s="6"/>
      <c r="GM1986" s="6"/>
      <c r="GN1986" s="6"/>
      <c r="GO1986" s="6"/>
      <c r="GP1986" s="6"/>
      <c r="GQ1986" s="6"/>
      <c r="GR1986" s="6"/>
      <c r="GS1986" s="6"/>
      <c r="GT1986" s="6"/>
      <c r="GU1986" s="6"/>
      <c r="GV1986" s="6"/>
      <c r="GW1986" s="6"/>
      <c r="GX1986" s="6"/>
      <c r="GY1986" s="6"/>
      <c r="GZ1986" s="6"/>
      <c r="HA1986" s="6"/>
      <c r="HB1986" s="6"/>
      <c r="HC1986" s="6"/>
      <c r="HD1986" s="6"/>
      <c r="HE1986" s="6"/>
      <c r="HF1986" s="6"/>
      <c r="HG1986" s="6"/>
      <c r="HH1986" s="6"/>
      <c r="HI1986" s="6"/>
      <c r="HJ1986" s="6"/>
      <c r="HK1986" s="6"/>
      <c r="HL1986" s="6"/>
      <c r="HM1986" s="6"/>
      <c r="HN1986" s="6"/>
      <c r="HO1986" s="6"/>
      <c r="HP1986" s="6"/>
      <c r="HQ1986" s="6"/>
      <c r="HR1986" s="6"/>
      <c r="HS1986" s="6"/>
      <c r="HT1986" s="6"/>
      <c r="HU1986" s="6"/>
      <c r="HV1986" s="6"/>
      <c r="HW1986" s="6"/>
      <c r="HX1986" s="6"/>
      <c r="HY1986" s="6"/>
      <c r="HZ1986" s="6"/>
      <c r="IA1986" s="6"/>
      <c r="IB1986" s="6"/>
      <c r="IC1986" s="6"/>
      <c r="ID1986" s="6"/>
      <c r="IE1986" s="6"/>
      <c r="IF1986" s="6"/>
      <c r="IG1986" s="6"/>
      <c r="IH1986" s="6"/>
      <c r="II1986" s="6"/>
      <c r="IJ1986" s="6"/>
      <c r="IK1986" s="6"/>
      <c r="IL1986" s="6"/>
      <c r="IM1986" s="6"/>
      <c r="IN1986" s="6"/>
      <c r="IO1986" s="6"/>
      <c r="IP1986" s="6"/>
      <c r="IQ1986" s="6"/>
      <c r="IR1986" s="6"/>
      <c r="IS1986" s="6"/>
      <c r="IT1986" s="6"/>
      <c r="IU1986" s="6"/>
      <c r="IV1986" s="6"/>
      <c r="IW1986" s="6"/>
      <c r="IX1986" s="6"/>
      <c r="IY1986" s="6"/>
      <c r="IZ1986" s="6"/>
    </row>
    <row r="1987" spans="1:260" s="5" customFormat="1" x14ac:dyDescent="0.35">
      <c r="A1987" s="32">
        <v>1983</v>
      </c>
      <c r="B1987" s="33">
        <f>ESTUDIANTES!B1987</f>
        <v>0</v>
      </c>
      <c r="C1987" s="33">
        <f>ESTUDIANTES!C1987</f>
        <v>0</v>
      </c>
      <c r="D1987" s="99">
        <f>ESTUDIANTES!D1987</f>
        <v>0</v>
      </c>
      <c r="E1987" s="99"/>
      <c r="F1987" s="99"/>
      <c r="G1987" s="99"/>
      <c r="H1987" s="34">
        <f>ESTUDIANTES!E1987</f>
        <v>0</v>
      </c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  <c r="GG1987" s="6"/>
      <c r="GH1987" s="6"/>
      <c r="GI1987" s="6"/>
      <c r="GJ1987" s="6"/>
      <c r="GK1987" s="6"/>
      <c r="GL1987" s="6"/>
      <c r="GM1987" s="6"/>
      <c r="GN1987" s="6"/>
      <c r="GO1987" s="6"/>
      <c r="GP1987" s="6"/>
      <c r="GQ1987" s="6"/>
      <c r="GR1987" s="6"/>
      <c r="GS1987" s="6"/>
      <c r="GT1987" s="6"/>
      <c r="GU1987" s="6"/>
      <c r="GV1987" s="6"/>
      <c r="GW1987" s="6"/>
      <c r="GX1987" s="6"/>
      <c r="GY1987" s="6"/>
      <c r="GZ1987" s="6"/>
      <c r="HA1987" s="6"/>
      <c r="HB1987" s="6"/>
      <c r="HC1987" s="6"/>
      <c r="HD1987" s="6"/>
      <c r="HE1987" s="6"/>
      <c r="HF1987" s="6"/>
      <c r="HG1987" s="6"/>
      <c r="HH1987" s="6"/>
      <c r="HI1987" s="6"/>
      <c r="HJ1987" s="6"/>
      <c r="HK1987" s="6"/>
      <c r="HL1987" s="6"/>
      <c r="HM1987" s="6"/>
      <c r="HN1987" s="6"/>
      <c r="HO1987" s="6"/>
      <c r="HP1987" s="6"/>
      <c r="HQ1987" s="6"/>
      <c r="HR1987" s="6"/>
      <c r="HS1987" s="6"/>
      <c r="HT1987" s="6"/>
      <c r="HU1987" s="6"/>
      <c r="HV1987" s="6"/>
      <c r="HW1987" s="6"/>
      <c r="HX1987" s="6"/>
      <c r="HY1987" s="6"/>
      <c r="HZ1987" s="6"/>
      <c r="IA1987" s="6"/>
      <c r="IB1987" s="6"/>
      <c r="IC1987" s="6"/>
      <c r="ID1987" s="6"/>
      <c r="IE1987" s="6"/>
      <c r="IF1987" s="6"/>
      <c r="IG1987" s="6"/>
      <c r="IH1987" s="6"/>
      <c r="II1987" s="6"/>
      <c r="IJ1987" s="6"/>
      <c r="IK1987" s="6"/>
      <c r="IL1987" s="6"/>
      <c r="IM1987" s="6"/>
      <c r="IN1987" s="6"/>
      <c r="IO1987" s="6"/>
      <c r="IP1987" s="6"/>
      <c r="IQ1987" s="6"/>
      <c r="IR1987" s="6"/>
      <c r="IS1987" s="6"/>
      <c r="IT1987" s="6"/>
      <c r="IU1987" s="6"/>
      <c r="IV1987" s="6"/>
      <c r="IW1987" s="6"/>
      <c r="IX1987" s="6"/>
      <c r="IY1987" s="6"/>
      <c r="IZ1987" s="6"/>
    </row>
    <row r="1988" spans="1:260" s="5" customFormat="1" x14ac:dyDescent="0.35">
      <c r="A1988" s="32">
        <v>1984</v>
      </c>
      <c r="B1988" s="33">
        <f>ESTUDIANTES!B1988</f>
        <v>0</v>
      </c>
      <c r="C1988" s="33">
        <f>ESTUDIANTES!C1988</f>
        <v>0</v>
      </c>
      <c r="D1988" s="99">
        <f>ESTUDIANTES!D1988</f>
        <v>0</v>
      </c>
      <c r="E1988" s="99"/>
      <c r="F1988" s="99"/>
      <c r="G1988" s="99"/>
      <c r="H1988" s="34">
        <f>ESTUDIANTES!E1988</f>
        <v>0</v>
      </c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  <c r="GG1988" s="6"/>
      <c r="GH1988" s="6"/>
      <c r="GI1988" s="6"/>
      <c r="GJ1988" s="6"/>
      <c r="GK1988" s="6"/>
      <c r="GL1988" s="6"/>
      <c r="GM1988" s="6"/>
      <c r="GN1988" s="6"/>
      <c r="GO1988" s="6"/>
      <c r="GP1988" s="6"/>
      <c r="GQ1988" s="6"/>
      <c r="GR1988" s="6"/>
      <c r="GS1988" s="6"/>
      <c r="GT1988" s="6"/>
      <c r="GU1988" s="6"/>
      <c r="GV1988" s="6"/>
      <c r="GW1988" s="6"/>
      <c r="GX1988" s="6"/>
      <c r="GY1988" s="6"/>
      <c r="GZ1988" s="6"/>
      <c r="HA1988" s="6"/>
      <c r="HB1988" s="6"/>
      <c r="HC1988" s="6"/>
      <c r="HD1988" s="6"/>
      <c r="HE1988" s="6"/>
      <c r="HF1988" s="6"/>
      <c r="HG1988" s="6"/>
      <c r="HH1988" s="6"/>
      <c r="HI1988" s="6"/>
      <c r="HJ1988" s="6"/>
      <c r="HK1988" s="6"/>
      <c r="HL1988" s="6"/>
      <c r="HM1988" s="6"/>
      <c r="HN1988" s="6"/>
      <c r="HO1988" s="6"/>
      <c r="HP1988" s="6"/>
      <c r="HQ1988" s="6"/>
      <c r="HR1988" s="6"/>
      <c r="HS1988" s="6"/>
      <c r="HT1988" s="6"/>
      <c r="HU1988" s="6"/>
      <c r="HV1988" s="6"/>
      <c r="HW1988" s="6"/>
      <c r="HX1988" s="6"/>
      <c r="HY1988" s="6"/>
      <c r="HZ1988" s="6"/>
      <c r="IA1988" s="6"/>
      <c r="IB1988" s="6"/>
      <c r="IC1988" s="6"/>
      <c r="ID1988" s="6"/>
      <c r="IE1988" s="6"/>
      <c r="IF1988" s="6"/>
      <c r="IG1988" s="6"/>
      <c r="IH1988" s="6"/>
      <c r="II1988" s="6"/>
      <c r="IJ1988" s="6"/>
      <c r="IK1988" s="6"/>
      <c r="IL1988" s="6"/>
      <c r="IM1988" s="6"/>
      <c r="IN1988" s="6"/>
      <c r="IO1988" s="6"/>
      <c r="IP1988" s="6"/>
      <c r="IQ1988" s="6"/>
      <c r="IR1988" s="6"/>
      <c r="IS1988" s="6"/>
      <c r="IT1988" s="6"/>
      <c r="IU1988" s="6"/>
      <c r="IV1988" s="6"/>
      <c r="IW1988" s="6"/>
      <c r="IX1988" s="6"/>
      <c r="IY1988" s="6"/>
      <c r="IZ1988" s="6"/>
    </row>
    <row r="1989" spans="1:260" s="5" customFormat="1" x14ac:dyDescent="0.35">
      <c r="A1989" s="32">
        <v>1985</v>
      </c>
      <c r="B1989" s="33">
        <f>ESTUDIANTES!B1989</f>
        <v>0</v>
      </c>
      <c r="C1989" s="33">
        <f>ESTUDIANTES!C1989</f>
        <v>0</v>
      </c>
      <c r="D1989" s="99">
        <f>ESTUDIANTES!D1989</f>
        <v>0</v>
      </c>
      <c r="E1989" s="99"/>
      <c r="F1989" s="99"/>
      <c r="G1989" s="99"/>
      <c r="H1989" s="34">
        <f>ESTUDIANTES!E1989</f>
        <v>0</v>
      </c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  <c r="GG1989" s="6"/>
      <c r="GH1989" s="6"/>
      <c r="GI1989" s="6"/>
      <c r="GJ1989" s="6"/>
      <c r="GK1989" s="6"/>
      <c r="GL1989" s="6"/>
      <c r="GM1989" s="6"/>
      <c r="GN1989" s="6"/>
      <c r="GO1989" s="6"/>
      <c r="GP1989" s="6"/>
      <c r="GQ1989" s="6"/>
      <c r="GR1989" s="6"/>
      <c r="GS1989" s="6"/>
      <c r="GT1989" s="6"/>
      <c r="GU1989" s="6"/>
      <c r="GV1989" s="6"/>
      <c r="GW1989" s="6"/>
      <c r="GX1989" s="6"/>
      <c r="GY1989" s="6"/>
      <c r="GZ1989" s="6"/>
      <c r="HA1989" s="6"/>
      <c r="HB1989" s="6"/>
      <c r="HC1989" s="6"/>
      <c r="HD1989" s="6"/>
      <c r="HE1989" s="6"/>
      <c r="HF1989" s="6"/>
      <c r="HG1989" s="6"/>
      <c r="HH1989" s="6"/>
      <c r="HI1989" s="6"/>
      <c r="HJ1989" s="6"/>
      <c r="HK1989" s="6"/>
      <c r="HL1989" s="6"/>
      <c r="HM1989" s="6"/>
      <c r="HN1989" s="6"/>
      <c r="HO1989" s="6"/>
      <c r="HP1989" s="6"/>
      <c r="HQ1989" s="6"/>
      <c r="HR1989" s="6"/>
      <c r="HS1989" s="6"/>
      <c r="HT1989" s="6"/>
      <c r="HU1989" s="6"/>
      <c r="HV1989" s="6"/>
      <c r="HW1989" s="6"/>
      <c r="HX1989" s="6"/>
      <c r="HY1989" s="6"/>
      <c r="HZ1989" s="6"/>
      <c r="IA1989" s="6"/>
      <c r="IB1989" s="6"/>
      <c r="IC1989" s="6"/>
      <c r="ID1989" s="6"/>
      <c r="IE1989" s="6"/>
      <c r="IF1989" s="6"/>
      <c r="IG1989" s="6"/>
      <c r="IH1989" s="6"/>
      <c r="II1989" s="6"/>
      <c r="IJ1989" s="6"/>
      <c r="IK1989" s="6"/>
      <c r="IL1989" s="6"/>
      <c r="IM1989" s="6"/>
      <c r="IN1989" s="6"/>
      <c r="IO1989" s="6"/>
      <c r="IP1989" s="6"/>
      <c r="IQ1989" s="6"/>
      <c r="IR1989" s="6"/>
      <c r="IS1989" s="6"/>
      <c r="IT1989" s="6"/>
      <c r="IU1989" s="6"/>
      <c r="IV1989" s="6"/>
      <c r="IW1989" s="6"/>
      <c r="IX1989" s="6"/>
      <c r="IY1989" s="6"/>
      <c r="IZ1989" s="6"/>
    </row>
    <row r="1990" spans="1:260" s="5" customFormat="1" x14ac:dyDescent="0.35">
      <c r="A1990" s="32">
        <v>1986</v>
      </c>
      <c r="B1990" s="33">
        <f>ESTUDIANTES!B1990</f>
        <v>0</v>
      </c>
      <c r="C1990" s="33">
        <f>ESTUDIANTES!C1990</f>
        <v>0</v>
      </c>
      <c r="D1990" s="99">
        <f>ESTUDIANTES!D1990</f>
        <v>0</v>
      </c>
      <c r="E1990" s="99"/>
      <c r="F1990" s="99"/>
      <c r="G1990" s="99"/>
      <c r="H1990" s="34">
        <f>ESTUDIANTES!E1990</f>
        <v>0</v>
      </c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  <c r="GG1990" s="6"/>
      <c r="GH1990" s="6"/>
      <c r="GI1990" s="6"/>
      <c r="GJ1990" s="6"/>
      <c r="GK1990" s="6"/>
      <c r="GL1990" s="6"/>
      <c r="GM1990" s="6"/>
      <c r="GN1990" s="6"/>
      <c r="GO1990" s="6"/>
      <c r="GP1990" s="6"/>
      <c r="GQ1990" s="6"/>
      <c r="GR1990" s="6"/>
      <c r="GS1990" s="6"/>
      <c r="GT1990" s="6"/>
      <c r="GU1990" s="6"/>
      <c r="GV1990" s="6"/>
      <c r="GW1990" s="6"/>
      <c r="GX1990" s="6"/>
      <c r="GY1990" s="6"/>
      <c r="GZ1990" s="6"/>
      <c r="HA1990" s="6"/>
      <c r="HB1990" s="6"/>
      <c r="HC1990" s="6"/>
      <c r="HD1990" s="6"/>
      <c r="HE1990" s="6"/>
      <c r="HF1990" s="6"/>
      <c r="HG1990" s="6"/>
      <c r="HH1990" s="6"/>
      <c r="HI1990" s="6"/>
      <c r="HJ1990" s="6"/>
      <c r="HK1990" s="6"/>
      <c r="HL1990" s="6"/>
      <c r="HM1990" s="6"/>
      <c r="HN1990" s="6"/>
      <c r="HO1990" s="6"/>
      <c r="HP1990" s="6"/>
      <c r="HQ1990" s="6"/>
      <c r="HR1990" s="6"/>
      <c r="HS1990" s="6"/>
      <c r="HT1990" s="6"/>
      <c r="HU1990" s="6"/>
      <c r="HV1990" s="6"/>
      <c r="HW1990" s="6"/>
      <c r="HX1990" s="6"/>
      <c r="HY1990" s="6"/>
      <c r="HZ1990" s="6"/>
      <c r="IA1990" s="6"/>
      <c r="IB1990" s="6"/>
      <c r="IC1990" s="6"/>
      <c r="ID1990" s="6"/>
      <c r="IE1990" s="6"/>
      <c r="IF1990" s="6"/>
      <c r="IG1990" s="6"/>
      <c r="IH1990" s="6"/>
      <c r="II1990" s="6"/>
      <c r="IJ1990" s="6"/>
      <c r="IK1990" s="6"/>
      <c r="IL1990" s="6"/>
      <c r="IM1990" s="6"/>
      <c r="IN1990" s="6"/>
      <c r="IO1990" s="6"/>
      <c r="IP1990" s="6"/>
      <c r="IQ1990" s="6"/>
      <c r="IR1990" s="6"/>
      <c r="IS1990" s="6"/>
      <c r="IT1990" s="6"/>
      <c r="IU1990" s="6"/>
      <c r="IV1990" s="6"/>
      <c r="IW1990" s="6"/>
      <c r="IX1990" s="6"/>
      <c r="IY1990" s="6"/>
      <c r="IZ1990" s="6"/>
    </row>
    <row r="1991" spans="1:260" s="5" customFormat="1" x14ac:dyDescent="0.35">
      <c r="A1991" s="32">
        <v>1987</v>
      </c>
      <c r="B1991" s="33">
        <f>ESTUDIANTES!B1991</f>
        <v>0</v>
      </c>
      <c r="C1991" s="33">
        <f>ESTUDIANTES!C1991</f>
        <v>0</v>
      </c>
      <c r="D1991" s="99">
        <f>ESTUDIANTES!D1991</f>
        <v>0</v>
      </c>
      <c r="E1991" s="99"/>
      <c r="F1991" s="99"/>
      <c r="G1991" s="99"/>
      <c r="H1991" s="34">
        <f>ESTUDIANTES!E1991</f>
        <v>0</v>
      </c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  <c r="GG1991" s="6"/>
      <c r="GH1991" s="6"/>
      <c r="GI1991" s="6"/>
      <c r="GJ1991" s="6"/>
      <c r="GK1991" s="6"/>
      <c r="GL1991" s="6"/>
      <c r="GM1991" s="6"/>
      <c r="GN1991" s="6"/>
      <c r="GO1991" s="6"/>
      <c r="GP1991" s="6"/>
      <c r="GQ1991" s="6"/>
      <c r="GR1991" s="6"/>
      <c r="GS1991" s="6"/>
      <c r="GT1991" s="6"/>
      <c r="GU1991" s="6"/>
      <c r="GV1991" s="6"/>
      <c r="GW1991" s="6"/>
      <c r="GX1991" s="6"/>
      <c r="GY1991" s="6"/>
      <c r="GZ1991" s="6"/>
      <c r="HA1991" s="6"/>
      <c r="HB1991" s="6"/>
      <c r="HC1991" s="6"/>
      <c r="HD1991" s="6"/>
      <c r="HE1991" s="6"/>
      <c r="HF1991" s="6"/>
      <c r="HG1991" s="6"/>
      <c r="HH1991" s="6"/>
      <c r="HI1991" s="6"/>
      <c r="HJ1991" s="6"/>
      <c r="HK1991" s="6"/>
      <c r="HL1991" s="6"/>
      <c r="HM1991" s="6"/>
      <c r="HN1991" s="6"/>
      <c r="HO1991" s="6"/>
      <c r="HP1991" s="6"/>
      <c r="HQ1991" s="6"/>
      <c r="HR1991" s="6"/>
      <c r="HS1991" s="6"/>
      <c r="HT1991" s="6"/>
      <c r="HU1991" s="6"/>
      <c r="HV1991" s="6"/>
      <c r="HW1991" s="6"/>
      <c r="HX1991" s="6"/>
      <c r="HY1991" s="6"/>
      <c r="HZ1991" s="6"/>
      <c r="IA1991" s="6"/>
      <c r="IB1991" s="6"/>
      <c r="IC1991" s="6"/>
      <c r="ID1991" s="6"/>
      <c r="IE1991" s="6"/>
      <c r="IF1991" s="6"/>
      <c r="IG1991" s="6"/>
      <c r="IH1991" s="6"/>
      <c r="II1991" s="6"/>
      <c r="IJ1991" s="6"/>
      <c r="IK1991" s="6"/>
      <c r="IL1991" s="6"/>
      <c r="IM1991" s="6"/>
      <c r="IN1991" s="6"/>
      <c r="IO1991" s="6"/>
      <c r="IP1991" s="6"/>
      <c r="IQ1991" s="6"/>
      <c r="IR1991" s="6"/>
      <c r="IS1991" s="6"/>
      <c r="IT1991" s="6"/>
      <c r="IU1991" s="6"/>
      <c r="IV1991" s="6"/>
      <c r="IW1991" s="6"/>
      <c r="IX1991" s="6"/>
      <c r="IY1991" s="6"/>
      <c r="IZ1991" s="6"/>
    </row>
    <row r="1992" spans="1:260" s="5" customFormat="1" x14ac:dyDescent="0.35">
      <c r="A1992" s="32">
        <v>1988</v>
      </c>
      <c r="B1992" s="33">
        <f>ESTUDIANTES!B1992</f>
        <v>0</v>
      </c>
      <c r="C1992" s="33">
        <f>ESTUDIANTES!C1992</f>
        <v>0</v>
      </c>
      <c r="D1992" s="99">
        <f>ESTUDIANTES!D1992</f>
        <v>0</v>
      </c>
      <c r="E1992" s="99"/>
      <c r="F1992" s="99"/>
      <c r="G1992" s="99"/>
      <c r="H1992" s="34">
        <f>ESTUDIANTES!E1992</f>
        <v>0</v>
      </c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  <c r="GG1992" s="6"/>
      <c r="GH1992" s="6"/>
      <c r="GI1992" s="6"/>
      <c r="GJ1992" s="6"/>
      <c r="GK1992" s="6"/>
      <c r="GL1992" s="6"/>
      <c r="GM1992" s="6"/>
      <c r="GN1992" s="6"/>
      <c r="GO1992" s="6"/>
      <c r="GP1992" s="6"/>
      <c r="GQ1992" s="6"/>
      <c r="GR1992" s="6"/>
      <c r="GS1992" s="6"/>
      <c r="GT1992" s="6"/>
      <c r="GU1992" s="6"/>
      <c r="GV1992" s="6"/>
      <c r="GW1992" s="6"/>
      <c r="GX1992" s="6"/>
      <c r="GY1992" s="6"/>
      <c r="GZ1992" s="6"/>
      <c r="HA1992" s="6"/>
      <c r="HB1992" s="6"/>
      <c r="HC1992" s="6"/>
      <c r="HD1992" s="6"/>
      <c r="HE1992" s="6"/>
      <c r="HF1992" s="6"/>
      <c r="HG1992" s="6"/>
      <c r="HH1992" s="6"/>
      <c r="HI1992" s="6"/>
      <c r="HJ1992" s="6"/>
      <c r="HK1992" s="6"/>
      <c r="HL1992" s="6"/>
      <c r="HM1992" s="6"/>
      <c r="HN1992" s="6"/>
      <c r="HO1992" s="6"/>
      <c r="HP1992" s="6"/>
      <c r="HQ1992" s="6"/>
      <c r="HR1992" s="6"/>
      <c r="HS1992" s="6"/>
      <c r="HT1992" s="6"/>
      <c r="HU1992" s="6"/>
      <c r="HV1992" s="6"/>
      <c r="HW1992" s="6"/>
      <c r="HX1992" s="6"/>
      <c r="HY1992" s="6"/>
      <c r="HZ1992" s="6"/>
      <c r="IA1992" s="6"/>
      <c r="IB1992" s="6"/>
      <c r="IC1992" s="6"/>
      <c r="ID1992" s="6"/>
      <c r="IE1992" s="6"/>
      <c r="IF1992" s="6"/>
      <c r="IG1992" s="6"/>
      <c r="IH1992" s="6"/>
      <c r="II1992" s="6"/>
      <c r="IJ1992" s="6"/>
      <c r="IK1992" s="6"/>
      <c r="IL1992" s="6"/>
      <c r="IM1992" s="6"/>
      <c r="IN1992" s="6"/>
      <c r="IO1992" s="6"/>
      <c r="IP1992" s="6"/>
      <c r="IQ1992" s="6"/>
      <c r="IR1992" s="6"/>
      <c r="IS1992" s="6"/>
      <c r="IT1992" s="6"/>
      <c r="IU1992" s="6"/>
      <c r="IV1992" s="6"/>
      <c r="IW1992" s="6"/>
      <c r="IX1992" s="6"/>
      <c r="IY1992" s="6"/>
      <c r="IZ1992" s="6"/>
    </row>
    <row r="1993" spans="1:260" s="5" customFormat="1" x14ac:dyDescent="0.35">
      <c r="A1993" s="32">
        <v>1989</v>
      </c>
      <c r="B1993" s="33">
        <f>ESTUDIANTES!B1993</f>
        <v>0</v>
      </c>
      <c r="C1993" s="33">
        <f>ESTUDIANTES!C1993</f>
        <v>0</v>
      </c>
      <c r="D1993" s="99">
        <f>ESTUDIANTES!D1993</f>
        <v>0</v>
      </c>
      <c r="E1993" s="99"/>
      <c r="F1993" s="99"/>
      <c r="G1993" s="99"/>
      <c r="H1993" s="34">
        <f>ESTUDIANTES!E1993</f>
        <v>0</v>
      </c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  <c r="GG1993" s="6"/>
      <c r="GH1993" s="6"/>
      <c r="GI1993" s="6"/>
      <c r="GJ1993" s="6"/>
      <c r="GK1993" s="6"/>
      <c r="GL1993" s="6"/>
      <c r="GM1993" s="6"/>
      <c r="GN1993" s="6"/>
      <c r="GO1993" s="6"/>
      <c r="GP1993" s="6"/>
      <c r="GQ1993" s="6"/>
      <c r="GR1993" s="6"/>
      <c r="GS1993" s="6"/>
      <c r="GT1993" s="6"/>
      <c r="GU1993" s="6"/>
      <c r="GV1993" s="6"/>
      <c r="GW1993" s="6"/>
      <c r="GX1993" s="6"/>
      <c r="GY1993" s="6"/>
      <c r="GZ1993" s="6"/>
      <c r="HA1993" s="6"/>
      <c r="HB1993" s="6"/>
      <c r="HC1993" s="6"/>
      <c r="HD1993" s="6"/>
      <c r="HE1993" s="6"/>
      <c r="HF1993" s="6"/>
      <c r="HG1993" s="6"/>
      <c r="HH1993" s="6"/>
      <c r="HI1993" s="6"/>
      <c r="HJ1993" s="6"/>
      <c r="HK1993" s="6"/>
      <c r="HL1993" s="6"/>
      <c r="HM1993" s="6"/>
      <c r="HN1993" s="6"/>
      <c r="HO1993" s="6"/>
      <c r="HP1993" s="6"/>
      <c r="HQ1993" s="6"/>
      <c r="HR1993" s="6"/>
      <c r="HS1993" s="6"/>
      <c r="HT1993" s="6"/>
      <c r="HU1993" s="6"/>
      <c r="HV1993" s="6"/>
      <c r="HW1993" s="6"/>
      <c r="HX1993" s="6"/>
      <c r="HY1993" s="6"/>
      <c r="HZ1993" s="6"/>
      <c r="IA1993" s="6"/>
      <c r="IB1993" s="6"/>
      <c r="IC1993" s="6"/>
      <c r="ID1993" s="6"/>
      <c r="IE1993" s="6"/>
      <c r="IF1993" s="6"/>
      <c r="IG1993" s="6"/>
      <c r="IH1993" s="6"/>
      <c r="II1993" s="6"/>
      <c r="IJ1993" s="6"/>
      <c r="IK1993" s="6"/>
      <c r="IL1993" s="6"/>
      <c r="IM1993" s="6"/>
      <c r="IN1993" s="6"/>
      <c r="IO1993" s="6"/>
      <c r="IP1993" s="6"/>
      <c r="IQ1993" s="6"/>
      <c r="IR1993" s="6"/>
      <c r="IS1993" s="6"/>
      <c r="IT1993" s="6"/>
      <c r="IU1993" s="6"/>
      <c r="IV1993" s="6"/>
      <c r="IW1993" s="6"/>
      <c r="IX1993" s="6"/>
      <c r="IY1993" s="6"/>
      <c r="IZ1993" s="6"/>
    </row>
    <row r="1994" spans="1:260" s="5" customFormat="1" x14ac:dyDescent="0.35">
      <c r="A1994" s="32">
        <v>1990</v>
      </c>
      <c r="B1994" s="33">
        <f>ESTUDIANTES!B1994</f>
        <v>0</v>
      </c>
      <c r="C1994" s="33">
        <f>ESTUDIANTES!C1994</f>
        <v>0</v>
      </c>
      <c r="D1994" s="99">
        <f>ESTUDIANTES!D1994</f>
        <v>0</v>
      </c>
      <c r="E1994" s="99"/>
      <c r="F1994" s="99"/>
      <c r="G1994" s="99"/>
      <c r="H1994" s="34">
        <f>ESTUDIANTES!E1994</f>
        <v>0</v>
      </c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  <c r="GG1994" s="6"/>
      <c r="GH1994" s="6"/>
      <c r="GI1994" s="6"/>
      <c r="GJ1994" s="6"/>
      <c r="GK1994" s="6"/>
      <c r="GL1994" s="6"/>
      <c r="GM1994" s="6"/>
      <c r="GN1994" s="6"/>
      <c r="GO1994" s="6"/>
      <c r="GP1994" s="6"/>
      <c r="GQ1994" s="6"/>
      <c r="GR1994" s="6"/>
      <c r="GS1994" s="6"/>
      <c r="GT1994" s="6"/>
      <c r="GU1994" s="6"/>
      <c r="GV1994" s="6"/>
      <c r="GW1994" s="6"/>
      <c r="GX1994" s="6"/>
      <c r="GY1994" s="6"/>
      <c r="GZ1994" s="6"/>
      <c r="HA1994" s="6"/>
      <c r="HB1994" s="6"/>
      <c r="HC1994" s="6"/>
      <c r="HD1994" s="6"/>
      <c r="HE1994" s="6"/>
      <c r="HF1994" s="6"/>
      <c r="HG1994" s="6"/>
      <c r="HH1994" s="6"/>
      <c r="HI1994" s="6"/>
      <c r="HJ1994" s="6"/>
      <c r="HK1994" s="6"/>
      <c r="HL1994" s="6"/>
      <c r="HM1994" s="6"/>
      <c r="HN1994" s="6"/>
      <c r="HO1994" s="6"/>
      <c r="HP1994" s="6"/>
      <c r="HQ1994" s="6"/>
      <c r="HR1994" s="6"/>
      <c r="HS1994" s="6"/>
      <c r="HT1994" s="6"/>
      <c r="HU1994" s="6"/>
      <c r="HV1994" s="6"/>
      <c r="HW1994" s="6"/>
      <c r="HX1994" s="6"/>
      <c r="HY1994" s="6"/>
      <c r="HZ1994" s="6"/>
      <c r="IA1994" s="6"/>
      <c r="IB1994" s="6"/>
      <c r="IC1994" s="6"/>
      <c r="ID1994" s="6"/>
      <c r="IE1994" s="6"/>
      <c r="IF1994" s="6"/>
      <c r="IG1994" s="6"/>
      <c r="IH1994" s="6"/>
      <c r="II1994" s="6"/>
      <c r="IJ1994" s="6"/>
      <c r="IK1994" s="6"/>
      <c r="IL1994" s="6"/>
      <c r="IM1994" s="6"/>
      <c r="IN1994" s="6"/>
      <c r="IO1994" s="6"/>
      <c r="IP1994" s="6"/>
      <c r="IQ1994" s="6"/>
      <c r="IR1994" s="6"/>
      <c r="IS1994" s="6"/>
      <c r="IT1994" s="6"/>
      <c r="IU1994" s="6"/>
      <c r="IV1994" s="6"/>
      <c r="IW1994" s="6"/>
      <c r="IX1994" s="6"/>
      <c r="IY1994" s="6"/>
      <c r="IZ1994" s="6"/>
    </row>
    <row r="1995" spans="1:260" s="5" customFormat="1" x14ac:dyDescent="0.35">
      <c r="A1995" s="32">
        <v>1991</v>
      </c>
      <c r="B1995" s="33">
        <f>ESTUDIANTES!B1995</f>
        <v>0</v>
      </c>
      <c r="C1995" s="33">
        <f>ESTUDIANTES!C1995</f>
        <v>0</v>
      </c>
      <c r="D1995" s="99">
        <f>ESTUDIANTES!D1995</f>
        <v>0</v>
      </c>
      <c r="E1995" s="99"/>
      <c r="F1995" s="99"/>
      <c r="G1995" s="99"/>
      <c r="H1995" s="34">
        <f>ESTUDIANTES!E1995</f>
        <v>0</v>
      </c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  <c r="GP1995" s="6"/>
      <c r="GQ1995" s="6"/>
      <c r="GR1995" s="6"/>
      <c r="GS1995" s="6"/>
      <c r="GT1995" s="6"/>
      <c r="GU1995" s="6"/>
      <c r="GV1995" s="6"/>
      <c r="GW1995" s="6"/>
      <c r="GX1995" s="6"/>
      <c r="GY1995" s="6"/>
      <c r="GZ1995" s="6"/>
      <c r="HA1995" s="6"/>
      <c r="HB1995" s="6"/>
      <c r="HC1995" s="6"/>
      <c r="HD1995" s="6"/>
      <c r="HE1995" s="6"/>
      <c r="HF1995" s="6"/>
      <c r="HG1995" s="6"/>
      <c r="HH1995" s="6"/>
      <c r="HI1995" s="6"/>
      <c r="HJ1995" s="6"/>
      <c r="HK1995" s="6"/>
      <c r="HL1995" s="6"/>
      <c r="HM1995" s="6"/>
      <c r="HN1995" s="6"/>
      <c r="HO1995" s="6"/>
      <c r="HP1995" s="6"/>
      <c r="HQ1995" s="6"/>
      <c r="HR1995" s="6"/>
      <c r="HS1995" s="6"/>
      <c r="HT1995" s="6"/>
      <c r="HU1995" s="6"/>
      <c r="HV1995" s="6"/>
      <c r="HW1995" s="6"/>
      <c r="HX1995" s="6"/>
      <c r="HY1995" s="6"/>
      <c r="HZ1995" s="6"/>
      <c r="IA1995" s="6"/>
      <c r="IB1995" s="6"/>
      <c r="IC1995" s="6"/>
      <c r="ID1995" s="6"/>
      <c r="IE1995" s="6"/>
      <c r="IF1995" s="6"/>
      <c r="IG1995" s="6"/>
      <c r="IH1995" s="6"/>
      <c r="II1995" s="6"/>
      <c r="IJ1995" s="6"/>
      <c r="IK1995" s="6"/>
      <c r="IL1995" s="6"/>
      <c r="IM1995" s="6"/>
      <c r="IN1995" s="6"/>
      <c r="IO1995" s="6"/>
      <c r="IP1995" s="6"/>
      <c r="IQ1995" s="6"/>
      <c r="IR1995" s="6"/>
      <c r="IS1995" s="6"/>
      <c r="IT1995" s="6"/>
      <c r="IU1995" s="6"/>
      <c r="IV1995" s="6"/>
      <c r="IW1995" s="6"/>
      <c r="IX1995" s="6"/>
      <c r="IY1995" s="6"/>
      <c r="IZ1995" s="6"/>
    </row>
    <row r="1996" spans="1:260" s="5" customFormat="1" x14ac:dyDescent="0.35">
      <c r="A1996" s="32">
        <v>1992</v>
      </c>
      <c r="B1996" s="33">
        <f>ESTUDIANTES!B1996</f>
        <v>0</v>
      </c>
      <c r="C1996" s="33">
        <f>ESTUDIANTES!C1996</f>
        <v>0</v>
      </c>
      <c r="D1996" s="99">
        <f>ESTUDIANTES!D1996</f>
        <v>0</v>
      </c>
      <c r="E1996" s="99"/>
      <c r="F1996" s="99"/>
      <c r="G1996" s="99"/>
      <c r="H1996" s="34">
        <f>ESTUDIANTES!E1996</f>
        <v>0</v>
      </c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  <c r="GP1996" s="6"/>
      <c r="GQ1996" s="6"/>
      <c r="GR1996" s="6"/>
      <c r="GS1996" s="6"/>
      <c r="GT1996" s="6"/>
      <c r="GU1996" s="6"/>
      <c r="GV1996" s="6"/>
      <c r="GW1996" s="6"/>
      <c r="GX1996" s="6"/>
      <c r="GY1996" s="6"/>
      <c r="GZ1996" s="6"/>
      <c r="HA1996" s="6"/>
      <c r="HB1996" s="6"/>
      <c r="HC1996" s="6"/>
      <c r="HD1996" s="6"/>
      <c r="HE1996" s="6"/>
      <c r="HF1996" s="6"/>
      <c r="HG1996" s="6"/>
      <c r="HH1996" s="6"/>
      <c r="HI1996" s="6"/>
      <c r="HJ1996" s="6"/>
      <c r="HK1996" s="6"/>
      <c r="HL1996" s="6"/>
      <c r="HM1996" s="6"/>
      <c r="HN1996" s="6"/>
      <c r="HO1996" s="6"/>
      <c r="HP1996" s="6"/>
      <c r="HQ1996" s="6"/>
      <c r="HR1996" s="6"/>
      <c r="HS1996" s="6"/>
      <c r="HT1996" s="6"/>
      <c r="HU1996" s="6"/>
      <c r="HV1996" s="6"/>
      <c r="HW1996" s="6"/>
      <c r="HX1996" s="6"/>
      <c r="HY1996" s="6"/>
      <c r="HZ1996" s="6"/>
      <c r="IA1996" s="6"/>
      <c r="IB1996" s="6"/>
      <c r="IC1996" s="6"/>
      <c r="ID1996" s="6"/>
      <c r="IE1996" s="6"/>
      <c r="IF1996" s="6"/>
      <c r="IG1996" s="6"/>
      <c r="IH1996" s="6"/>
      <c r="II1996" s="6"/>
      <c r="IJ1996" s="6"/>
      <c r="IK1996" s="6"/>
      <c r="IL1996" s="6"/>
      <c r="IM1996" s="6"/>
      <c r="IN1996" s="6"/>
      <c r="IO1996" s="6"/>
      <c r="IP1996" s="6"/>
      <c r="IQ1996" s="6"/>
      <c r="IR1996" s="6"/>
      <c r="IS1996" s="6"/>
      <c r="IT1996" s="6"/>
      <c r="IU1996" s="6"/>
      <c r="IV1996" s="6"/>
      <c r="IW1996" s="6"/>
      <c r="IX1996" s="6"/>
      <c r="IY1996" s="6"/>
      <c r="IZ1996" s="6"/>
    </row>
    <row r="1997" spans="1:260" s="5" customFormat="1" x14ac:dyDescent="0.35">
      <c r="A1997" s="32">
        <v>1993</v>
      </c>
      <c r="B1997" s="33">
        <f>ESTUDIANTES!B1997</f>
        <v>0</v>
      </c>
      <c r="C1997" s="33">
        <f>ESTUDIANTES!C1997</f>
        <v>0</v>
      </c>
      <c r="D1997" s="99">
        <f>ESTUDIANTES!D1997</f>
        <v>0</v>
      </c>
      <c r="E1997" s="99"/>
      <c r="F1997" s="99"/>
      <c r="G1997" s="99"/>
      <c r="H1997" s="34">
        <f>ESTUDIANTES!E1997</f>
        <v>0</v>
      </c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  <c r="GP1997" s="6"/>
      <c r="GQ1997" s="6"/>
      <c r="GR1997" s="6"/>
      <c r="GS1997" s="6"/>
      <c r="GT1997" s="6"/>
      <c r="GU1997" s="6"/>
      <c r="GV1997" s="6"/>
      <c r="GW1997" s="6"/>
      <c r="GX1997" s="6"/>
      <c r="GY1997" s="6"/>
      <c r="GZ1997" s="6"/>
      <c r="HA1997" s="6"/>
      <c r="HB1997" s="6"/>
      <c r="HC1997" s="6"/>
      <c r="HD1997" s="6"/>
      <c r="HE1997" s="6"/>
      <c r="HF1997" s="6"/>
      <c r="HG1997" s="6"/>
      <c r="HH1997" s="6"/>
      <c r="HI1997" s="6"/>
      <c r="HJ1997" s="6"/>
      <c r="HK1997" s="6"/>
      <c r="HL1997" s="6"/>
      <c r="HM1997" s="6"/>
      <c r="HN1997" s="6"/>
      <c r="HO1997" s="6"/>
      <c r="HP1997" s="6"/>
      <c r="HQ1997" s="6"/>
      <c r="HR1997" s="6"/>
      <c r="HS1997" s="6"/>
      <c r="HT1997" s="6"/>
      <c r="HU1997" s="6"/>
      <c r="HV1997" s="6"/>
      <c r="HW1997" s="6"/>
      <c r="HX1997" s="6"/>
      <c r="HY1997" s="6"/>
      <c r="HZ1997" s="6"/>
      <c r="IA1997" s="6"/>
      <c r="IB1997" s="6"/>
      <c r="IC1997" s="6"/>
      <c r="ID1997" s="6"/>
      <c r="IE1997" s="6"/>
      <c r="IF1997" s="6"/>
      <c r="IG1997" s="6"/>
      <c r="IH1997" s="6"/>
      <c r="II1997" s="6"/>
      <c r="IJ1997" s="6"/>
      <c r="IK1997" s="6"/>
      <c r="IL1997" s="6"/>
      <c r="IM1997" s="6"/>
      <c r="IN1997" s="6"/>
      <c r="IO1997" s="6"/>
      <c r="IP1997" s="6"/>
      <c r="IQ1997" s="6"/>
      <c r="IR1997" s="6"/>
      <c r="IS1997" s="6"/>
      <c r="IT1997" s="6"/>
      <c r="IU1997" s="6"/>
      <c r="IV1997" s="6"/>
      <c r="IW1997" s="6"/>
      <c r="IX1997" s="6"/>
      <c r="IY1997" s="6"/>
      <c r="IZ1997" s="6"/>
    </row>
    <row r="1998" spans="1:260" s="5" customFormat="1" x14ac:dyDescent="0.35">
      <c r="A1998" s="32">
        <v>1994</v>
      </c>
      <c r="B1998" s="33">
        <f>ESTUDIANTES!B1998</f>
        <v>0</v>
      </c>
      <c r="C1998" s="33">
        <f>ESTUDIANTES!C1998</f>
        <v>0</v>
      </c>
      <c r="D1998" s="99">
        <f>ESTUDIANTES!D1998</f>
        <v>0</v>
      </c>
      <c r="E1998" s="99"/>
      <c r="F1998" s="99"/>
      <c r="G1998" s="99"/>
      <c r="H1998" s="34">
        <f>ESTUDIANTES!E1998</f>
        <v>0</v>
      </c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  <c r="GP1998" s="6"/>
      <c r="GQ1998" s="6"/>
      <c r="GR1998" s="6"/>
      <c r="GS1998" s="6"/>
      <c r="GT1998" s="6"/>
      <c r="GU1998" s="6"/>
      <c r="GV1998" s="6"/>
      <c r="GW1998" s="6"/>
      <c r="GX1998" s="6"/>
      <c r="GY1998" s="6"/>
      <c r="GZ1998" s="6"/>
      <c r="HA1998" s="6"/>
      <c r="HB1998" s="6"/>
      <c r="HC1998" s="6"/>
      <c r="HD1998" s="6"/>
      <c r="HE1998" s="6"/>
      <c r="HF1998" s="6"/>
      <c r="HG1998" s="6"/>
      <c r="HH1998" s="6"/>
      <c r="HI1998" s="6"/>
      <c r="HJ1998" s="6"/>
      <c r="HK1998" s="6"/>
      <c r="HL1998" s="6"/>
      <c r="HM1998" s="6"/>
      <c r="HN1998" s="6"/>
      <c r="HO1998" s="6"/>
      <c r="HP1998" s="6"/>
      <c r="HQ1998" s="6"/>
      <c r="HR1998" s="6"/>
      <c r="HS1998" s="6"/>
      <c r="HT1998" s="6"/>
      <c r="HU1998" s="6"/>
      <c r="HV1998" s="6"/>
      <c r="HW1998" s="6"/>
      <c r="HX1998" s="6"/>
      <c r="HY1998" s="6"/>
      <c r="HZ1998" s="6"/>
      <c r="IA1998" s="6"/>
      <c r="IB1998" s="6"/>
      <c r="IC1998" s="6"/>
      <c r="ID1998" s="6"/>
      <c r="IE1998" s="6"/>
      <c r="IF1998" s="6"/>
      <c r="IG1998" s="6"/>
      <c r="IH1998" s="6"/>
      <c r="II1998" s="6"/>
      <c r="IJ1998" s="6"/>
      <c r="IK1998" s="6"/>
      <c r="IL1998" s="6"/>
      <c r="IM1998" s="6"/>
      <c r="IN1998" s="6"/>
      <c r="IO1998" s="6"/>
      <c r="IP1998" s="6"/>
      <c r="IQ1998" s="6"/>
      <c r="IR1998" s="6"/>
      <c r="IS1998" s="6"/>
      <c r="IT1998" s="6"/>
      <c r="IU1998" s="6"/>
      <c r="IV1998" s="6"/>
      <c r="IW1998" s="6"/>
      <c r="IX1998" s="6"/>
      <c r="IY1998" s="6"/>
      <c r="IZ1998" s="6"/>
    </row>
    <row r="1999" spans="1:260" s="5" customFormat="1" x14ac:dyDescent="0.35">
      <c r="A1999" s="32">
        <v>1995</v>
      </c>
      <c r="B1999" s="33">
        <f>ESTUDIANTES!B1999</f>
        <v>0</v>
      </c>
      <c r="C1999" s="33">
        <f>ESTUDIANTES!C1999</f>
        <v>0</v>
      </c>
      <c r="D1999" s="99">
        <f>ESTUDIANTES!D1999</f>
        <v>0</v>
      </c>
      <c r="E1999" s="99"/>
      <c r="F1999" s="99"/>
      <c r="G1999" s="99"/>
      <c r="H1999" s="34">
        <f>ESTUDIANTES!E1999</f>
        <v>0</v>
      </c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  <c r="HA1999" s="6"/>
      <c r="HB1999" s="6"/>
      <c r="HC1999" s="6"/>
      <c r="HD1999" s="6"/>
      <c r="HE1999" s="6"/>
      <c r="HF1999" s="6"/>
      <c r="HG1999" s="6"/>
      <c r="HH1999" s="6"/>
      <c r="HI1999" s="6"/>
      <c r="HJ1999" s="6"/>
      <c r="HK1999" s="6"/>
      <c r="HL1999" s="6"/>
      <c r="HM1999" s="6"/>
      <c r="HN1999" s="6"/>
      <c r="HO1999" s="6"/>
      <c r="HP1999" s="6"/>
      <c r="HQ1999" s="6"/>
      <c r="HR1999" s="6"/>
      <c r="HS1999" s="6"/>
      <c r="HT1999" s="6"/>
      <c r="HU1999" s="6"/>
      <c r="HV1999" s="6"/>
      <c r="HW1999" s="6"/>
      <c r="HX1999" s="6"/>
      <c r="HY1999" s="6"/>
      <c r="HZ1999" s="6"/>
      <c r="IA1999" s="6"/>
      <c r="IB1999" s="6"/>
      <c r="IC1999" s="6"/>
      <c r="ID1999" s="6"/>
      <c r="IE1999" s="6"/>
      <c r="IF1999" s="6"/>
      <c r="IG1999" s="6"/>
      <c r="IH1999" s="6"/>
      <c r="II1999" s="6"/>
      <c r="IJ1999" s="6"/>
      <c r="IK1999" s="6"/>
      <c r="IL1999" s="6"/>
      <c r="IM1999" s="6"/>
      <c r="IN1999" s="6"/>
      <c r="IO1999" s="6"/>
      <c r="IP1999" s="6"/>
      <c r="IQ1999" s="6"/>
      <c r="IR1999" s="6"/>
      <c r="IS1999" s="6"/>
      <c r="IT1999" s="6"/>
      <c r="IU1999" s="6"/>
      <c r="IV1999" s="6"/>
      <c r="IW1999" s="6"/>
      <c r="IX1999" s="6"/>
      <c r="IY1999" s="6"/>
      <c r="IZ1999" s="6"/>
    </row>
    <row r="2000" spans="1:260" s="5" customFormat="1" x14ac:dyDescent="0.35">
      <c r="A2000" s="32">
        <v>1996</v>
      </c>
      <c r="B2000" s="33">
        <f>ESTUDIANTES!B2000</f>
        <v>0</v>
      </c>
      <c r="C2000" s="33">
        <f>ESTUDIANTES!C2000</f>
        <v>0</v>
      </c>
      <c r="D2000" s="99">
        <f>ESTUDIANTES!D2000</f>
        <v>0</v>
      </c>
      <c r="E2000" s="99"/>
      <c r="F2000" s="99"/>
      <c r="G2000" s="99"/>
      <c r="H2000" s="34">
        <f>ESTUDIANTES!E2000</f>
        <v>0</v>
      </c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  <c r="GP2000" s="6"/>
      <c r="GQ2000" s="6"/>
      <c r="GR2000" s="6"/>
      <c r="GS2000" s="6"/>
      <c r="GT2000" s="6"/>
      <c r="GU2000" s="6"/>
      <c r="GV2000" s="6"/>
      <c r="GW2000" s="6"/>
      <c r="GX2000" s="6"/>
      <c r="GY2000" s="6"/>
      <c r="GZ2000" s="6"/>
      <c r="HA2000" s="6"/>
      <c r="HB2000" s="6"/>
      <c r="HC2000" s="6"/>
      <c r="HD2000" s="6"/>
      <c r="HE2000" s="6"/>
      <c r="HF2000" s="6"/>
      <c r="HG2000" s="6"/>
      <c r="HH2000" s="6"/>
      <c r="HI2000" s="6"/>
      <c r="HJ2000" s="6"/>
      <c r="HK2000" s="6"/>
      <c r="HL2000" s="6"/>
      <c r="HM2000" s="6"/>
      <c r="HN2000" s="6"/>
      <c r="HO2000" s="6"/>
      <c r="HP2000" s="6"/>
      <c r="HQ2000" s="6"/>
      <c r="HR2000" s="6"/>
      <c r="HS2000" s="6"/>
      <c r="HT2000" s="6"/>
      <c r="HU2000" s="6"/>
      <c r="HV2000" s="6"/>
      <c r="HW2000" s="6"/>
      <c r="HX2000" s="6"/>
      <c r="HY2000" s="6"/>
      <c r="HZ2000" s="6"/>
      <c r="IA2000" s="6"/>
      <c r="IB2000" s="6"/>
      <c r="IC2000" s="6"/>
      <c r="ID2000" s="6"/>
      <c r="IE2000" s="6"/>
      <c r="IF2000" s="6"/>
      <c r="IG2000" s="6"/>
      <c r="IH2000" s="6"/>
      <c r="II2000" s="6"/>
      <c r="IJ2000" s="6"/>
      <c r="IK2000" s="6"/>
      <c r="IL2000" s="6"/>
      <c r="IM2000" s="6"/>
      <c r="IN2000" s="6"/>
      <c r="IO2000" s="6"/>
      <c r="IP2000" s="6"/>
      <c r="IQ2000" s="6"/>
      <c r="IR2000" s="6"/>
      <c r="IS2000" s="6"/>
      <c r="IT2000" s="6"/>
      <c r="IU2000" s="6"/>
      <c r="IV2000" s="6"/>
      <c r="IW2000" s="6"/>
      <c r="IX2000" s="6"/>
      <c r="IY2000" s="6"/>
      <c r="IZ2000" s="6"/>
    </row>
    <row r="2001" spans="1:260" s="5" customFormat="1" x14ac:dyDescent="0.35">
      <c r="A2001" s="32">
        <v>1997</v>
      </c>
      <c r="B2001" s="33">
        <f>ESTUDIANTES!B2001</f>
        <v>0</v>
      </c>
      <c r="C2001" s="33">
        <f>ESTUDIANTES!C2001</f>
        <v>0</v>
      </c>
      <c r="D2001" s="99">
        <f>ESTUDIANTES!D2001</f>
        <v>0</v>
      </c>
      <c r="E2001" s="99"/>
      <c r="F2001" s="99"/>
      <c r="G2001" s="99"/>
      <c r="H2001" s="34">
        <f>ESTUDIANTES!E2001</f>
        <v>0</v>
      </c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  <c r="GP2001" s="6"/>
      <c r="GQ2001" s="6"/>
      <c r="GR2001" s="6"/>
      <c r="GS2001" s="6"/>
      <c r="GT2001" s="6"/>
      <c r="GU2001" s="6"/>
      <c r="GV2001" s="6"/>
      <c r="GW2001" s="6"/>
      <c r="GX2001" s="6"/>
      <c r="GY2001" s="6"/>
      <c r="GZ2001" s="6"/>
      <c r="HA2001" s="6"/>
      <c r="HB2001" s="6"/>
      <c r="HC2001" s="6"/>
      <c r="HD2001" s="6"/>
      <c r="HE2001" s="6"/>
      <c r="HF2001" s="6"/>
      <c r="HG2001" s="6"/>
      <c r="HH2001" s="6"/>
      <c r="HI2001" s="6"/>
      <c r="HJ2001" s="6"/>
      <c r="HK2001" s="6"/>
      <c r="HL2001" s="6"/>
      <c r="HM2001" s="6"/>
      <c r="HN2001" s="6"/>
      <c r="HO2001" s="6"/>
      <c r="HP2001" s="6"/>
      <c r="HQ2001" s="6"/>
      <c r="HR2001" s="6"/>
      <c r="HS2001" s="6"/>
      <c r="HT2001" s="6"/>
      <c r="HU2001" s="6"/>
      <c r="HV2001" s="6"/>
      <c r="HW2001" s="6"/>
      <c r="HX2001" s="6"/>
      <c r="HY2001" s="6"/>
      <c r="HZ2001" s="6"/>
      <c r="IA2001" s="6"/>
      <c r="IB2001" s="6"/>
      <c r="IC2001" s="6"/>
      <c r="ID2001" s="6"/>
      <c r="IE2001" s="6"/>
      <c r="IF2001" s="6"/>
      <c r="IG2001" s="6"/>
      <c r="IH2001" s="6"/>
      <c r="II2001" s="6"/>
      <c r="IJ2001" s="6"/>
      <c r="IK2001" s="6"/>
      <c r="IL2001" s="6"/>
      <c r="IM2001" s="6"/>
      <c r="IN2001" s="6"/>
      <c r="IO2001" s="6"/>
      <c r="IP2001" s="6"/>
      <c r="IQ2001" s="6"/>
      <c r="IR2001" s="6"/>
      <c r="IS2001" s="6"/>
      <c r="IT2001" s="6"/>
      <c r="IU2001" s="6"/>
      <c r="IV2001" s="6"/>
      <c r="IW2001" s="6"/>
      <c r="IX2001" s="6"/>
      <c r="IY2001" s="6"/>
      <c r="IZ2001" s="6"/>
    </row>
    <row r="2002" spans="1:260" s="5" customFormat="1" x14ac:dyDescent="0.35">
      <c r="A2002" s="32">
        <v>1998</v>
      </c>
      <c r="B2002" s="33">
        <f>ESTUDIANTES!B2002</f>
        <v>0</v>
      </c>
      <c r="C2002" s="33">
        <f>ESTUDIANTES!C2002</f>
        <v>0</v>
      </c>
      <c r="D2002" s="99">
        <f>ESTUDIANTES!D2002</f>
        <v>0</v>
      </c>
      <c r="E2002" s="99"/>
      <c r="F2002" s="99"/>
      <c r="G2002" s="99"/>
      <c r="H2002" s="34">
        <f>ESTUDIANTES!E2002</f>
        <v>0</v>
      </c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  <c r="GP2002" s="6"/>
      <c r="GQ2002" s="6"/>
      <c r="GR2002" s="6"/>
      <c r="GS2002" s="6"/>
      <c r="GT2002" s="6"/>
      <c r="GU2002" s="6"/>
      <c r="GV2002" s="6"/>
      <c r="GW2002" s="6"/>
      <c r="GX2002" s="6"/>
      <c r="GY2002" s="6"/>
      <c r="GZ2002" s="6"/>
      <c r="HA2002" s="6"/>
      <c r="HB2002" s="6"/>
      <c r="HC2002" s="6"/>
      <c r="HD2002" s="6"/>
      <c r="HE2002" s="6"/>
      <c r="HF2002" s="6"/>
      <c r="HG2002" s="6"/>
      <c r="HH2002" s="6"/>
      <c r="HI2002" s="6"/>
      <c r="HJ2002" s="6"/>
      <c r="HK2002" s="6"/>
      <c r="HL2002" s="6"/>
      <c r="HM2002" s="6"/>
      <c r="HN2002" s="6"/>
      <c r="HO2002" s="6"/>
      <c r="HP2002" s="6"/>
      <c r="HQ2002" s="6"/>
      <c r="HR2002" s="6"/>
      <c r="HS2002" s="6"/>
      <c r="HT2002" s="6"/>
      <c r="HU2002" s="6"/>
      <c r="HV2002" s="6"/>
      <c r="HW2002" s="6"/>
      <c r="HX2002" s="6"/>
      <c r="HY2002" s="6"/>
      <c r="HZ2002" s="6"/>
      <c r="IA2002" s="6"/>
      <c r="IB2002" s="6"/>
      <c r="IC2002" s="6"/>
      <c r="ID2002" s="6"/>
      <c r="IE2002" s="6"/>
      <c r="IF2002" s="6"/>
      <c r="IG2002" s="6"/>
      <c r="IH2002" s="6"/>
      <c r="II2002" s="6"/>
      <c r="IJ2002" s="6"/>
      <c r="IK2002" s="6"/>
      <c r="IL2002" s="6"/>
      <c r="IM2002" s="6"/>
      <c r="IN2002" s="6"/>
      <c r="IO2002" s="6"/>
      <c r="IP2002" s="6"/>
      <c r="IQ2002" s="6"/>
      <c r="IR2002" s="6"/>
      <c r="IS2002" s="6"/>
      <c r="IT2002" s="6"/>
      <c r="IU2002" s="6"/>
      <c r="IV2002" s="6"/>
      <c r="IW2002" s="6"/>
      <c r="IX2002" s="6"/>
      <c r="IY2002" s="6"/>
      <c r="IZ2002" s="6"/>
    </row>
    <row r="2003" spans="1:260" s="5" customFormat="1" x14ac:dyDescent="0.35">
      <c r="A2003" s="32">
        <v>1999</v>
      </c>
      <c r="B2003" s="33">
        <f>ESTUDIANTES!B2003</f>
        <v>0</v>
      </c>
      <c r="C2003" s="33">
        <f>ESTUDIANTES!C2003</f>
        <v>0</v>
      </c>
      <c r="D2003" s="99">
        <f>ESTUDIANTES!D2003</f>
        <v>0</v>
      </c>
      <c r="E2003" s="99"/>
      <c r="F2003" s="99"/>
      <c r="G2003" s="99"/>
      <c r="H2003" s="34">
        <f>ESTUDIANTES!E2003</f>
        <v>0</v>
      </c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  <c r="GP2003" s="6"/>
      <c r="GQ2003" s="6"/>
      <c r="GR2003" s="6"/>
      <c r="GS2003" s="6"/>
      <c r="GT2003" s="6"/>
      <c r="GU2003" s="6"/>
      <c r="GV2003" s="6"/>
      <c r="GW2003" s="6"/>
      <c r="GX2003" s="6"/>
      <c r="GY2003" s="6"/>
      <c r="GZ2003" s="6"/>
      <c r="HA2003" s="6"/>
      <c r="HB2003" s="6"/>
      <c r="HC2003" s="6"/>
      <c r="HD2003" s="6"/>
      <c r="HE2003" s="6"/>
      <c r="HF2003" s="6"/>
      <c r="HG2003" s="6"/>
      <c r="HH2003" s="6"/>
      <c r="HI2003" s="6"/>
      <c r="HJ2003" s="6"/>
      <c r="HK2003" s="6"/>
      <c r="HL2003" s="6"/>
      <c r="HM2003" s="6"/>
      <c r="HN2003" s="6"/>
      <c r="HO2003" s="6"/>
      <c r="HP2003" s="6"/>
      <c r="HQ2003" s="6"/>
      <c r="HR2003" s="6"/>
      <c r="HS2003" s="6"/>
      <c r="HT2003" s="6"/>
      <c r="HU2003" s="6"/>
      <c r="HV2003" s="6"/>
      <c r="HW2003" s="6"/>
      <c r="HX2003" s="6"/>
      <c r="HY2003" s="6"/>
      <c r="HZ2003" s="6"/>
      <c r="IA2003" s="6"/>
      <c r="IB2003" s="6"/>
      <c r="IC2003" s="6"/>
      <c r="ID2003" s="6"/>
      <c r="IE2003" s="6"/>
      <c r="IF2003" s="6"/>
      <c r="IG2003" s="6"/>
      <c r="IH2003" s="6"/>
      <c r="II2003" s="6"/>
      <c r="IJ2003" s="6"/>
      <c r="IK2003" s="6"/>
      <c r="IL2003" s="6"/>
      <c r="IM2003" s="6"/>
      <c r="IN2003" s="6"/>
      <c r="IO2003" s="6"/>
      <c r="IP2003" s="6"/>
      <c r="IQ2003" s="6"/>
      <c r="IR2003" s="6"/>
      <c r="IS2003" s="6"/>
      <c r="IT2003" s="6"/>
      <c r="IU2003" s="6"/>
      <c r="IV2003" s="6"/>
      <c r="IW2003" s="6"/>
      <c r="IX2003" s="6"/>
      <c r="IY2003" s="6"/>
      <c r="IZ2003" s="6"/>
    </row>
    <row r="2004" spans="1:260" s="5" customFormat="1" ht="15" thickBot="1" x14ac:dyDescent="0.4">
      <c r="A2004" s="41">
        <v>2000</v>
      </c>
      <c r="B2004" s="42">
        <f>ESTUDIANTES!B2004</f>
        <v>0</v>
      </c>
      <c r="C2004" s="42">
        <f>ESTUDIANTES!C2004</f>
        <v>0</v>
      </c>
      <c r="D2004" s="97">
        <f>ESTUDIANTES!D2004</f>
        <v>0</v>
      </c>
      <c r="E2004" s="97"/>
      <c r="F2004" s="97"/>
      <c r="G2004" s="97"/>
      <c r="H2004" s="43">
        <f>ESTUDIANTES!E2004</f>
        <v>0</v>
      </c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  <c r="GP2004" s="6"/>
      <c r="GQ2004" s="6"/>
      <c r="GR2004" s="6"/>
      <c r="GS2004" s="6"/>
      <c r="GT2004" s="6"/>
      <c r="GU2004" s="6"/>
      <c r="GV2004" s="6"/>
      <c r="GW2004" s="6"/>
      <c r="GX2004" s="6"/>
      <c r="GY2004" s="6"/>
      <c r="GZ2004" s="6"/>
      <c r="HA2004" s="6"/>
      <c r="HB2004" s="6"/>
      <c r="HC2004" s="6"/>
      <c r="HD2004" s="6"/>
      <c r="HE2004" s="6"/>
      <c r="HF2004" s="6"/>
      <c r="HG2004" s="6"/>
      <c r="HH2004" s="6"/>
      <c r="HI2004" s="6"/>
      <c r="HJ2004" s="6"/>
      <c r="HK2004" s="6"/>
      <c r="HL2004" s="6"/>
      <c r="HM2004" s="6"/>
      <c r="HN2004" s="6"/>
      <c r="HO2004" s="6"/>
      <c r="HP2004" s="6"/>
      <c r="HQ2004" s="6"/>
      <c r="HR2004" s="6"/>
      <c r="HS2004" s="6"/>
      <c r="HT2004" s="6"/>
      <c r="HU2004" s="6"/>
      <c r="HV2004" s="6"/>
      <c r="HW2004" s="6"/>
      <c r="HX2004" s="6"/>
      <c r="HY2004" s="6"/>
      <c r="HZ2004" s="6"/>
      <c r="IA2004" s="6"/>
      <c r="IB2004" s="6"/>
      <c r="IC2004" s="6"/>
      <c r="ID2004" s="6"/>
      <c r="IE2004" s="6"/>
      <c r="IF2004" s="6"/>
      <c r="IG2004" s="6"/>
      <c r="IH2004" s="6"/>
      <c r="II2004" s="6"/>
      <c r="IJ2004" s="6"/>
      <c r="IK2004" s="6"/>
      <c r="IL2004" s="6"/>
      <c r="IM2004" s="6"/>
      <c r="IN2004" s="6"/>
      <c r="IO2004" s="6"/>
      <c r="IP2004" s="6"/>
      <c r="IQ2004" s="6"/>
      <c r="IR2004" s="6"/>
      <c r="IS2004" s="6"/>
      <c r="IT2004" s="6"/>
      <c r="IU2004" s="6"/>
      <c r="IV2004" s="6"/>
      <c r="IW2004" s="6"/>
      <c r="IX2004" s="6"/>
      <c r="IY2004" s="6"/>
      <c r="IZ2004" s="6"/>
    </row>
    <row r="2005" spans="1:260" s="2" customFormat="1" x14ac:dyDescent="0.35">
      <c r="H2005" s="13"/>
      <c r="I2005" s="5"/>
      <c r="J2005" s="5"/>
    </row>
    <row r="2006" spans="1:260" s="2" customFormat="1" x14ac:dyDescent="0.35">
      <c r="A2006" s="49"/>
      <c r="C2006" s="44">
        <v>3</v>
      </c>
      <c r="E2006" s="49"/>
      <c r="G2006" s="49"/>
      <c r="I2006" s="49"/>
      <c r="K2006" s="49"/>
      <c r="L2006" s="2">
        <v>12</v>
      </c>
      <c r="M2006" s="44">
        <v>13</v>
      </c>
      <c r="N2006" s="2">
        <v>14</v>
      </c>
      <c r="O2006" s="49"/>
      <c r="P2006" s="2">
        <v>16</v>
      </c>
      <c r="Q2006" s="44">
        <v>17</v>
      </c>
      <c r="S2006" s="49"/>
      <c r="U2006" s="44">
        <v>21</v>
      </c>
      <c r="W2006" s="44">
        <v>23</v>
      </c>
      <c r="X2006" s="2">
        <v>24</v>
      </c>
      <c r="Y2006" s="44">
        <v>25</v>
      </c>
      <c r="AA2006" s="44">
        <v>27</v>
      </c>
      <c r="AC2006" s="44">
        <v>29</v>
      </c>
      <c r="AE2006" s="44">
        <v>31</v>
      </c>
      <c r="AF2006" s="2">
        <v>32</v>
      </c>
      <c r="AG2006" s="44">
        <v>33</v>
      </c>
      <c r="AH2006" s="2">
        <v>34</v>
      </c>
      <c r="AI2006" s="49"/>
      <c r="AK2006" s="49"/>
      <c r="AM2006" s="49"/>
      <c r="AN2006" s="2">
        <v>40</v>
      </c>
      <c r="AP2006" s="44">
        <v>41</v>
      </c>
      <c r="AR2006" s="44">
        <v>43</v>
      </c>
      <c r="AS2006" s="2">
        <v>44</v>
      </c>
      <c r="AT2006" s="49"/>
      <c r="AV2006" s="49"/>
      <c r="AW2006" s="2">
        <v>48</v>
      </c>
      <c r="AX2006" s="49"/>
      <c r="AY2006" s="2">
        <v>50</v>
      </c>
      <c r="AZ2006" s="44">
        <v>51</v>
      </c>
      <c r="BA2006" s="2">
        <v>52</v>
      </c>
      <c r="BB2006" s="49"/>
      <c r="BC2006" s="2">
        <v>54</v>
      </c>
      <c r="BD2006" s="49"/>
      <c r="BE2006" s="2">
        <v>56</v>
      </c>
      <c r="BF2006" s="49"/>
      <c r="BG2006" s="2">
        <v>58</v>
      </c>
      <c r="BH2006" s="44">
        <v>59</v>
      </c>
      <c r="BI2006" s="2">
        <v>60</v>
      </c>
      <c r="BJ2006" s="44">
        <v>61</v>
      </c>
      <c r="BL2006" s="49"/>
      <c r="BN2006" s="49"/>
      <c r="BP2006" s="44">
        <v>67</v>
      </c>
      <c r="BQ2006" s="2">
        <v>68</v>
      </c>
      <c r="BR2006" s="44">
        <v>69</v>
      </c>
      <c r="BT2006" s="44">
        <v>71</v>
      </c>
      <c r="BU2006" s="2">
        <v>72</v>
      </c>
      <c r="BV2006" s="49"/>
      <c r="BX2006" s="49"/>
      <c r="BY2006" s="2">
        <v>76</v>
      </c>
      <c r="BZ2006" s="49"/>
      <c r="CA2006" s="2">
        <v>78</v>
      </c>
      <c r="CB2006" s="44">
        <v>79</v>
      </c>
      <c r="CC2006" s="2">
        <v>80</v>
      </c>
      <c r="CD2006" s="49"/>
      <c r="CE2006" s="2">
        <v>82</v>
      </c>
      <c r="CF2006" s="49"/>
      <c r="CG2006" s="2">
        <v>84</v>
      </c>
      <c r="CH2006" s="49"/>
      <c r="CI2006" s="2">
        <v>86</v>
      </c>
      <c r="CJ2006" s="44">
        <v>87</v>
      </c>
      <c r="CK2006" s="2">
        <v>88</v>
      </c>
      <c r="CL2006" s="44">
        <v>89</v>
      </c>
      <c r="CN2006" s="49"/>
      <c r="CP2006" s="49"/>
      <c r="CR2006" s="44">
        <v>95</v>
      </c>
      <c r="CS2006" s="2">
        <v>96</v>
      </c>
      <c r="CT2006" s="44">
        <v>97</v>
      </c>
      <c r="CV2006" s="44">
        <v>99</v>
      </c>
      <c r="CW2006" s="2">
        <v>100</v>
      </c>
      <c r="CX2006" s="49"/>
      <c r="CZ2006" s="49"/>
      <c r="DA2006" s="2">
        <v>104</v>
      </c>
      <c r="DB2006" s="49"/>
      <c r="DC2006" s="2">
        <v>106</v>
      </c>
      <c r="DD2006" s="44">
        <v>107</v>
      </c>
      <c r="DE2006" s="2">
        <v>108</v>
      </c>
      <c r="DF2006" s="49"/>
      <c r="DG2006" s="2">
        <v>110</v>
      </c>
      <c r="DH2006" s="49"/>
      <c r="DI2006" s="2">
        <v>112</v>
      </c>
      <c r="DJ2006" s="49"/>
      <c r="DK2006" s="2">
        <v>114</v>
      </c>
      <c r="DL2006" s="44">
        <v>115</v>
      </c>
      <c r="DM2006" s="2">
        <v>116</v>
      </c>
      <c r="DN2006" s="44">
        <v>117</v>
      </c>
      <c r="DP2006" s="49"/>
      <c r="DR2006" s="49"/>
      <c r="DT2006" s="44">
        <v>123</v>
      </c>
      <c r="DU2006" s="2">
        <v>124</v>
      </c>
      <c r="DV2006" s="44">
        <v>125</v>
      </c>
      <c r="DX2006" s="44">
        <v>127</v>
      </c>
      <c r="DY2006" s="2">
        <v>128</v>
      </c>
      <c r="DZ2006" s="49"/>
      <c r="EB2006" s="49"/>
      <c r="EC2006" s="2">
        <v>132</v>
      </c>
      <c r="ED2006" s="49"/>
      <c r="EE2006" s="2">
        <v>134</v>
      </c>
      <c r="EF2006" s="44">
        <v>135</v>
      </c>
      <c r="EG2006" s="2">
        <v>136</v>
      </c>
      <c r="EH2006" s="49"/>
      <c r="EI2006" s="2">
        <v>138</v>
      </c>
      <c r="EJ2006" s="49"/>
      <c r="EK2006" s="2">
        <v>140</v>
      </c>
      <c r="EL2006" s="49"/>
      <c r="EM2006" s="2">
        <v>142</v>
      </c>
      <c r="EN2006" s="44">
        <v>143</v>
      </c>
      <c r="EO2006" s="2">
        <v>144</v>
      </c>
      <c r="EP2006" s="44">
        <v>145</v>
      </c>
      <c r="ER2006" s="49"/>
      <c r="ET2006" s="49"/>
      <c r="EV2006" s="44">
        <v>151</v>
      </c>
      <c r="EW2006" s="2">
        <v>152</v>
      </c>
      <c r="EX2006" s="44">
        <v>153</v>
      </c>
      <c r="EZ2006" s="44">
        <v>155</v>
      </c>
      <c r="FA2006" s="2">
        <v>156</v>
      </c>
      <c r="FB2006" s="49"/>
      <c r="FD2006" s="49"/>
      <c r="FE2006" s="2">
        <v>160</v>
      </c>
      <c r="FF2006" s="49"/>
      <c r="FG2006" s="2">
        <v>162</v>
      </c>
      <c r="FH2006" s="44">
        <v>163</v>
      </c>
      <c r="FI2006" s="2">
        <v>164</v>
      </c>
      <c r="FJ2006" s="49"/>
      <c r="FK2006" s="2">
        <v>166</v>
      </c>
      <c r="FL2006" s="49"/>
      <c r="FM2006" s="2">
        <v>168</v>
      </c>
      <c r="FN2006" s="49"/>
      <c r="FO2006" s="2">
        <v>170</v>
      </c>
      <c r="FP2006" s="44">
        <v>171</v>
      </c>
      <c r="FQ2006" s="2">
        <v>172</v>
      </c>
      <c r="FR2006" s="44">
        <v>173</v>
      </c>
      <c r="FT2006" s="49"/>
      <c r="FV2006" s="49"/>
      <c r="FX2006" s="44">
        <v>179</v>
      </c>
      <c r="FY2006" s="2">
        <v>180</v>
      </c>
      <c r="FZ2006" s="44">
        <v>181</v>
      </c>
      <c r="GB2006" s="44">
        <v>183</v>
      </c>
      <c r="GC2006" s="2">
        <v>184</v>
      </c>
      <c r="GD2006" s="49"/>
      <c r="GF2006" s="49"/>
      <c r="GG2006" s="2">
        <v>188</v>
      </c>
      <c r="GH2006" s="49"/>
      <c r="GI2006" s="2">
        <v>190</v>
      </c>
      <c r="GJ2006" s="44">
        <v>191</v>
      </c>
      <c r="GK2006" s="2">
        <v>192</v>
      </c>
      <c r="GL2006" s="49"/>
      <c r="GM2006" s="2">
        <v>194</v>
      </c>
      <c r="GN2006" s="49"/>
      <c r="GO2006" s="2">
        <v>196</v>
      </c>
      <c r="GP2006" s="49"/>
      <c r="GQ2006" s="2">
        <v>198</v>
      </c>
      <c r="GR2006" s="44">
        <v>199</v>
      </c>
      <c r="GS2006" s="2">
        <v>200</v>
      </c>
      <c r="GT2006" s="44">
        <v>201</v>
      </c>
      <c r="GV2006" s="49"/>
      <c r="GX2006" s="49"/>
      <c r="GZ2006" s="44">
        <v>207</v>
      </c>
      <c r="HA2006" s="2">
        <v>208</v>
      </c>
      <c r="HB2006" s="44">
        <v>209</v>
      </c>
      <c r="HD2006" s="44">
        <v>211</v>
      </c>
      <c r="HE2006" s="2">
        <v>212</v>
      </c>
      <c r="HF2006" s="49"/>
      <c r="HH2006" s="49"/>
      <c r="HI2006" s="2">
        <v>216</v>
      </c>
      <c r="HJ2006" s="49"/>
      <c r="HK2006" s="2">
        <v>218</v>
      </c>
      <c r="HL2006" s="44">
        <v>219</v>
      </c>
      <c r="HM2006" s="2">
        <v>220</v>
      </c>
      <c r="HN2006" s="49"/>
      <c r="HO2006" s="2">
        <v>222</v>
      </c>
      <c r="HP2006" s="49"/>
      <c r="HQ2006" s="2">
        <v>224</v>
      </c>
      <c r="HR2006" s="49"/>
      <c r="HS2006" s="2">
        <v>226</v>
      </c>
      <c r="HT2006" s="44">
        <v>227</v>
      </c>
      <c r="HU2006" s="2">
        <v>228</v>
      </c>
      <c r="HV2006" s="44">
        <v>229</v>
      </c>
      <c r="HX2006" s="49"/>
      <c r="HZ2006" s="49"/>
      <c r="IB2006" s="44">
        <v>235</v>
      </c>
      <c r="IC2006" s="2">
        <v>236</v>
      </c>
      <c r="ID2006" s="44">
        <v>237</v>
      </c>
      <c r="IF2006" s="44">
        <v>239</v>
      </c>
      <c r="IG2006" s="2">
        <v>240</v>
      </c>
      <c r="IH2006" s="49"/>
      <c r="IJ2006" s="49"/>
      <c r="IK2006" s="2">
        <v>244</v>
      </c>
      <c r="IL2006" s="49"/>
      <c r="IM2006" s="2">
        <v>246</v>
      </c>
      <c r="IN2006" s="44">
        <v>247</v>
      </c>
      <c r="IO2006" s="2">
        <v>248</v>
      </c>
      <c r="IP2006" s="49"/>
      <c r="IQ2006" s="2">
        <v>250</v>
      </c>
      <c r="IR2006" s="49"/>
      <c r="IS2006" s="2">
        <v>252</v>
      </c>
      <c r="IT2006" s="49"/>
      <c r="IU2006" s="2">
        <v>254</v>
      </c>
      <c r="IV2006" s="44">
        <v>255</v>
      </c>
      <c r="IW2006" s="2">
        <v>256</v>
      </c>
      <c r="IX2006" s="44">
        <v>257</v>
      </c>
      <c r="IZ2006" s="49"/>
    </row>
  </sheetData>
  <sheetProtection algorithmName="SHA-512" hashValue="Idh3KKqEFgS7BMXO5Y/OYCWZ5puDK/eB0OodqKNJd9dGLMCZ3/g+vfZRfDE1/K8HZxMC7coZ8moUI1Nw5rxOKw==" saltValue="ATRriStUD9y0yWH+e5WRYA==" spinCount="100000" sheet="1" objects="1" scenarios="1" autoFilter="0"/>
  <autoFilter ref="A2:IZ2004">
    <filterColumn colId="3" showButton="0"/>
    <filterColumn colId="4" showButton="0"/>
    <filterColumn colId="5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3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0" showButton="0"/>
    <filterColumn colId="92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4" showButton="0"/>
    <filterColumn colId="115" showButton="0"/>
    <filterColumn colId="116" showButton="0"/>
    <filterColumn colId="117" showButton="0"/>
    <filterColumn colId="118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6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  <filterColumn colId="145" showButton="0"/>
    <filterColumn colId="146" showButton="0"/>
    <filterColumn colId="148" showButton="0"/>
    <filterColumn colId="149" showButton="0"/>
    <filterColumn colId="150" showButton="0"/>
    <filterColumn colId="151" showButton="0"/>
    <filterColumn colId="152" showButton="0"/>
    <filterColumn colId="153" showButton="0"/>
    <filterColumn colId="154" showButton="0"/>
    <filterColumn colId="155" showButton="0"/>
    <filterColumn colId="156" showButton="0"/>
    <filterColumn colId="157" showButton="0"/>
    <filterColumn colId="158" showButton="0"/>
    <filterColumn colId="159" showButton="0"/>
    <filterColumn colId="160" showButton="0"/>
    <filterColumn colId="161" showButton="0"/>
    <filterColumn colId="162" showButton="0"/>
    <filterColumn colId="163" showButton="0"/>
    <filterColumn colId="164" showButton="0"/>
    <filterColumn colId="165" showButton="0"/>
    <filterColumn colId="166" showButton="0"/>
    <filterColumn colId="167" showButton="0"/>
    <filterColumn colId="168" showButton="0"/>
    <filterColumn colId="169" showButton="0"/>
    <filterColumn colId="170" showButton="0"/>
    <filterColumn colId="171" showButton="0"/>
    <filterColumn colId="172" showButton="0"/>
    <filterColumn colId="173" showButton="0"/>
    <filterColumn colId="174" showButton="0"/>
    <filterColumn colId="176" showButton="0"/>
    <filterColumn colId="177" showButton="0"/>
    <filterColumn colId="178" showButton="0"/>
    <filterColumn colId="179" showButton="0"/>
    <filterColumn colId="180" showButton="0"/>
    <filterColumn colId="181" showButton="0"/>
    <filterColumn colId="182" showButton="0"/>
    <filterColumn colId="183" showButton="0"/>
    <filterColumn colId="184" showButton="0"/>
    <filterColumn colId="185" showButton="0"/>
    <filterColumn colId="186" showButton="0"/>
    <filterColumn colId="187" showButton="0"/>
    <filterColumn colId="188" showButton="0"/>
    <filterColumn colId="189" showButton="0"/>
    <filterColumn colId="190" showButton="0"/>
    <filterColumn colId="191" showButton="0"/>
    <filterColumn colId="192" showButton="0"/>
    <filterColumn colId="193" showButton="0"/>
    <filterColumn colId="194" showButton="0"/>
    <filterColumn colId="195" showButton="0"/>
    <filterColumn colId="196" showButton="0"/>
    <filterColumn colId="197" showButton="0"/>
    <filterColumn colId="198" showButton="0"/>
    <filterColumn colId="199" showButton="0"/>
    <filterColumn colId="200" showButton="0"/>
    <filterColumn colId="201" showButton="0"/>
    <filterColumn colId="202" showButton="0"/>
    <filterColumn colId="204" showButton="0"/>
    <filterColumn colId="205" showButton="0"/>
    <filterColumn colId="206" showButton="0"/>
    <filterColumn colId="207" showButton="0"/>
    <filterColumn colId="208" showButton="0"/>
    <filterColumn colId="209" showButton="0"/>
    <filterColumn colId="210" showButton="0"/>
    <filterColumn colId="211" showButton="0"/>
    <filterColumn colId="212" showButton="0"/>
    <filterColumn colId="213" showButton="0"/>
    <filterColumn colId="214" showButton="0"/>
    <filterColumn colId="215" showButton="0"/>
    <filterColumn colId="216" showButton="0"/>
    <filterColumn colId="217" showButton="0"/>
    <filterColumn colId="218" showButton="0"/>
    <filterColumn colId="219" showButton="0"/>
    <filterColumn colId="220" showButton="0"/>
    <filterColumn colId="221" showButton="0"/>
    <filterColumn colId="222" showButton="0"/>
    <filterColumn colId="223" showButton="0"/>
    <filterColumn colId="224" showButton="0"/>
    <filterColumn colId="225" showButton="0"/>
    <filterColumn colId="226" showButton="0"/>
    <filterColumn colId="227" showButton="0"/>
    <filterColumn colId="228" showButton="0"/>
    <filterColumn colId="229" showButton="0"/>
    <filterColumn colId="230" showButton="0"/>
    <filterColumn colId="232" showButton="0"/>
    <filterColumn colId="233" showButton="0"/>
    <filterColumn colId="234" showButton="0"/>
    <filterColumn colId="235" showButton="0"/>
    <filterColumn colId="236" showButton="0"/>
    <filterColumn colId="237" showButton="0"/>
    <filterColumn colId="238" showButton="0"/>
    <filterColumn colId="239" showButton="0"/>
    <filterColumn colId="240" showButton="0"/>
    <filterColumn colId="241" showButton="0"/>
    <filterColumn colId="242" showButton="0"/>
    <filterColumn colId="243" showButton="0"/>
    <filterColumn colId="244" showButton="0"/>
    <filterColumn colId="245" showButton="0"/>
    <filterColumn colId="246" showButton="0"/>
    <filterColumn colId="247" showButton="0"/>
    <filterColumn colId="248" showButton="0"/>
    <filterColumn colId="249" showButton="0"/>
    <filterColumn colId="250" showButton="0"/>
    <filterColumn colId="251" showButton="0"/>
    <filterColumn colId="252" showButton="0"/>
    <filterColumn colId="253" showButton="0"/>
    <filterColumn colId="254" showButton="0"/>
    <filterColumn colId="255" showButton="0"/>
    <filterColumn colId="256" showButton="0"/>
    <filterColumn colId="257" showButton="0"/>
    <filterColumn colId="258" showButton="0"/>
  </autoFilter>
  <mergeCells count="2078">
    <mergeCell ref="FU3:FY3"/>
    <mergeCell ref="GW3:HA3"/>
    <mergeCell ref="HY3:IC3"/>
    <mergeCell ref="D15:G15"/>
    <mergeCell ref="D16:G16"/>
    <mergeCell ref="D17:G17"/>
    <mergeCell ref="D18:G18"/>
    <mergeCell ref="D19:G19"/>
    <mergeCell ref="D20:G20"/>
    <mergeCell ref="D9:G9"/>
    <mergeCell ref="D10:G10"/>
    <mergeCell ref="D11:G11"/>
    <mergeCell ref="D12:G12"/>
    <mergeCell ref="D13:G13"/>
    <mergeCell ref="D14:G14"/>
    <mergeCell ref="AG3:AH3"/>
    <mergeCell ref="W3:Y3"/>
    <mergeCell ref="Z3:AC3"/>
    <mergeCell ref="AD3:AF3"/>
    <mergeCell ref="BF3:BH3"/>
    <mergeCell ref="BI3:BJ3"/>
    <mergeCell ref="DJ3:DL3"/>
    <mergeCell ref="DM3:DN3"/>
    <mergeCell ref="R3:V3"/>
    <mergeCell ref="AT3:AX3"/>
    <mergeCell ref="HF3:HJ3"/>
    <mergeCell ref="CA3:CC3"/>
    <mergeCell ref="CD3:CG3"/>
    <mergeCell ref="GD3:GH3"/>
    <mergeCell ref="I3:M3"/>
    <mergeCell ref="AK3:AP3"/>
    <mergeCell ref="EL3:EN3"/>
    <mergeCell ref="A1:H1"/>
    <mergeCell ref="D5:G5"/>
    <mergeCell ref="D6:G6"/>
    <mergeCell ref="D7:G7"/>
    <mergeCell ref="D8:G8"/>
    <mergeCell ref="A2:A4"/>
    <mergeCell ref="D33:G33"/>
    <mergeCell ref="D34:G34"/>
    <mergeCell ref="D35:G35"/>
    <mergeCell ref="D36:G36"/>
    <mergeCell ref="D37:G37"/>
    <mergeCell ref="D38:G38"/>
    <mergeCell ref="D27:G27"/>
    <mergeCell ref="D28:G28"/>
    <mergeCell ref="D29:G29"/>
    <mergeCell ref="D30:G30"/>
    <mergeCell ref="D31:G31"/>
    <mergeCell ref="D32:G32"/>
    <mergeCell ref="D21:G21"/>
    <mergeCell ref="D22:G22"/>
    <mergeCell ref="D23:G23"/>
    <mergeCell ref="D24:G24"/>
    <mergeCell ref="D25:G25"/>
    <mergeCell ref="D26:G26"/>
    <mergeCell ref="H3:H4"/>
    <mergeCell ref="D2:G4"/>
    <mergeCell ref="C2:C4"/>
    <mergeCell ref="B2:B4"/>
    <mergeCell ref="D78:G78"/>
    <mergeCell ref="D79:G79"/>
    <mergeCell ref="D80:G80"/>
    <mergeCell ref="D81:G81"/>
    <mergeCell ref="D82:G82"/>
    <mergeCell ref="D83:G83"/>
    <mergeCell ref="D73:G73"/>
    <mergeCell ref="D74:G74"/>
    <mergeCell ref="D75:G75"/>
    <mergeCell ref="D76:G76"/>
    <mergeCell ref="D77:G77"/>
    <mergeCell ref="D50:G50"/>
    <mergeCell ref="D51:G51"/>
    <mergeCell ref="D52:G52"/>
    <mergeCell ref="D53:G53"/>
    <mergeCell ref="D39:G39"/>
    <mergeCell ref="D40:G40"/>
    <mergeCell ref="D41:G41"/>
    <mergeCell ref="D42:G42"/>
    <mergeCell ref="D43:G43"/>
    <mergeCell ref="D44:G44"/>
    <mergeCell ref="D54:G54"/>
    <mergeCell ref="D55:G55"/>
    <mergeCell ref="D56:G56"/>
    <mergeCell ref="D57:G57"/>
    <mergeCell ref="D58:G58"/>
    <mergeCell ref="D59:G59"/>
    <mergeCell ref="D72:G72"/>
    <mergeCell ref="D70:G70"/>
    <mergeCell ref="D71:G71"/>
    <mergeCell ref="D60:G60"/>
    <mergeCell ref="D61:G61"/>
    <mergeCell ref="D96:G96"/>
    <mergeCell ref="D97:G97"/>
    <mergeCell ref="D98:G98"/>
    <mergeCell ref="D99:G99"/>
    <mergeCell ref="D100:G100"/>
    <mergeCell ref="D101:G101"/>
    <mergeCell ref="D90:G90"/>
    <mergeCell ref="D91:G91"/>
    <mergeCell ref="D92:G92"/>
    <mergeCell ref="D93:G93"/>
    <mergeCell ref="D94:G94"/>
    <mergeCell ref="D95:G95"/>
    <mergeCell ref="D84:G84"/>
    <mergeCell ref="D85:G85"/>
    <mergeCell ref="D86:G86"/>
    <mergeCell ref="D87:G87"/>
    <mergeCell ref="D88:G88"/>
    <mergeCell ref="D89:G89"/>
    <mergeCell ref="D114:G114"/>
    <mergeCell ref="D115:G115"/>
    <mergeCell ref="D116:G116"/>
    <mergeCell ref="D117:G117"/>
    <mergeCell ref="D118:G118"/>
    <mergeCell ref="D119:G119"/>
    <mergeCell ref="D108:G108"/>
    <mergeCell ref="D109:G109"/>
    <mergeCell ref="D110:G110"/>
    <mergeCell ref="D111:G111"/>
    <mergeCell ref="D112:G112"/>
    <mergeCell ref="D113:G113"/>
    <mergeCell ref="D102:G102"/>
    <mergeCell ref="D103:G103"/>
    <mergeCell ref="D104:G104"/>
    <mergeCell ref="D105:G105"/>
    <mergeCell ref="D106:G106"/>
    <mergeCell ref="D107:G107"/>
    <mergeCell ref="D132:G132"/>
    <mergeCell ref="D133:G133"/>
    <mergeCell ref="D134:G134"/>
    <mergeCell ref="D135:G135"/>
    <mergeCell ref="D136:G136"/>
    <mergeCell ref="D137:G137"/>
    <mergeCell ref="D126:G126"/>
    <mergeCell ref="D127:G127"/>
    <mergeCell ref="D128:G128"/>
    <mergeCell ref="D129:G129"/>
    <mergeCell ref="D130:G130"/>
    <mergeCell ref="D131:G131"/>
    <mergeCell ref="D120:G120"/>
    <mergeCell ref="D121:G121"/>
    <mergeCell ref="D122:G122"/>
    <mergeCell ref="D123:G123"/>
    <mergeCell ref="D124:G124"/>
    <mergeCell ref="D125:G125"/>
    <mergeCell ref="D150:G150"/>
    <mergeCell ref="D151:G151"/>
    <mergeCell ref="D152:G152"/>
    <mergeCell ref="D153:G153"/>
    <mergeCell ref="D154:G154"/>
    <mergeCell ref="D155:G155"/>
    <mergeCell ref="D144:G144"/>
    <mergeCell ref="D145:G145"/>
    <mergeCell ref="D146:G146"/>
    <mergeCell ref="D147:G147"/>
    <mergeCell ref="D148:G148"/>
    <mergeCell ref="D149:G149"/>
    <mergeCell ref="D138:G138"/>
    <mergeCell ref="D139:G139"/>
    <mergeCell ref="D140:G140"/>
    <mergeCell ref="D141:G141"/>
    <mergeCell ref="D142:G142"/>
    <mergeCell ref="D143:G143"/>
    <mergeCell ref="D168:G168"/>
    <mergeCell ref="D169:G169"/>
    <mergeCell ref="D170:G170"/>
    <mergeCell ref="D171:G171"/>
    <mergeCell ref="D172:G172"/>
    <mergeCell ref="D173:G173"/>
    <mergeCell ref="D162:G162"/>
    <mergeCell ref="D163:G163"/>
    <mergeCell ref="D164:G164"/>
    <mergeCell ref="D165:G165"/>
    <mergeCell ref="D166:G166"/>
    <mergeCell ref="D167:G167"/>
    <mergeCell ref="D156:G156"/>
    <mergeCell ref="D157:G157"/>
    <mergeCell ref="D158:G158"/>
    <mergeCell ref="D159:G159"/>
    <mergeCell ref="D160:G160"/>
    <mergeCell ref="D161:G161"/>
    <mergeCell ref="D186:G186"/>
    <mergeCell ref="D187:G187"/>
    <mergeCell ref="D188:G188"/>
    <mergeCell ref="D189:G189"/>
    <mergeCell ref="D190:G190"/>
    <mergeCell ref="D191:G191"/>
    <mergeCell ref="D180:G180"/>
    <mergeCell ref="D181:G181"/>
    <mergeCell ref="D182:G182"/>
    <mergeCell ref="D183:G183"/>
    <mergeCell ref="D184:G184"/>
    <mergeCell ref="D185:G185"/>
    <mergeCell ref="D174:G174"/>
    <mergeCell ref="D175:G175"/>
    <mergeCell ref="D176:G176"/>
    <mergeCell ref="D177:G177"/>
    <mergeCell ref="D178:G178"/>
    <mergeCell ref="D179:G179"/>
    <mergeCell ref="D204:G204"/>
    <mergeCell ref="D205:G205"/>
    <mergeCell ref="D206:G206"/>
    <mergeCell ref="D207:G207"/>
    <mergeCell ref="D208:G208"/>
    <mergeCell ref="D209:G209"/>
    <mergeCell ref="D198:G198"/>
    <mergeCell ref="D199:G199"/>
    <mergeCell ref="D200:G200"/>
    <mergeCell ref="D201:G201"/>
    <mergeCell ref="D202:G202"/>
    <mergeCell ref="D203:G203"/>
    <mergeCell ref="D192:G192"/>
    <mergeCell ref="D193:G193"/>
    <mergeCell ref="D194:G194"/>
    <mergeCell ref="D195:G195"/>
    <mergeCell ref="D196:G196"/>
    <mergeCell ref="D197:G197"/>
    <mergeCell ref="D222:G222"/>
    <mergeCell ref="D223:G223"/>
    <mergeCell ref="D224:G224"/>
    <mergeCell ref="D225:G225"/>
    <mergeCell ref="D226:G226"/>
    <mergeCell ref="D227:G227"/>
    <mergeCell ref="D216:G216"/>
    <mergeCell ref="D217:G217"/>
    <mergeCell ref="D218:G218"/>
    <mergeCell ref="D219:G219"/>
    <mergeCell ref="D220:G220"/>
    <mergeCell ref="D221:G221"/>
    <mergeCell ref="D210:G210"/>
    <mergeCell ref="D211:G211"/>
    <mergeCell ref="D212:G212"/>
    <mergeCell ref="D213:G213"/>
    <mergeCell ref="D214:G214"/>
    <mergeCell ref="D215:G215"/>
    <mergeCell ref="D240:G240"/>
    <mergeCell ref="D241:G241"/>
    <mergeCell ref="D242:G242"/>
    <mergeCell ref="D243:G243"/>
    <mergeCell ref="D244:G244"/>
    <mergeCell ref="D245:G245"/>
    <mergeCell ref="D234:G234"/>
    <mergeCell ref="D235:G235"/>
    <mergeCell ref="D236:G236"/>
    <mergeCell ref="D237:G237"/>
    <mergeCell ref="D238:G238"/>
    <mergeCell ref="D239:G239"/>
    <mergeCell ref="D228:G228"/>
    <mergeCell ref="D229:G229"/>
    <mergeCell ref="D230:G230"/>
    <mergeCell ref="D231:G231"/>
    <mergeCell ref="D232:G232"/>
    <mergeCell ref="D233:G233"/>
    <mergeCell ref="D258:G258"/>
    <mergeCell ref="D259:G259"/>
    <mergeCell ref="D260:G260"/>
    <mergeCell ref="D261:G261"/>
    <mergeCell ref="D262:G262"/>
    <mergeCell ref="D263:G263"/>
    <mergeCell ref="D252:G252"/>
    <mergeCell ref="D253:G253"/>
    <mergeCell ref="D254:G254"/>
    <mergeCell ref="D255:G255"/>
    <mergeCell ref="D256:G256"/>
    <mergeCell ref="D257:G257"/>
    <mergeCell ref="D246:G246"/>
    <mergeCell ref="D247:G247"/>
    <mergeCell ref="D248:G248"/>
    <mergeCell ref="D249:G249"/>
    <mergeCell ref="D250:G250"/>
    <mergeCell ref="D251:G251"/>
    <mergeCell ref="D276:G276"/>
    <mergeCell ref="D277:G277"/>
    <mergeCell ref="D278:G278"/>
    <mergeCell ref="D279:G279"/>
    <mergeCell ref="D280:G280"/>
    <mergeCell ref="D281:G281"/>
    <mergeCell ref="D270:G270"/>
    <mergeCell ref="D271:G271"/>
    <mergeCell ref="D272:G272"/>
    <mergeCell ref="D273:G273"/>
    <mergeCell ref="D274:G274"/>
    <mergeCell ref="D275:G275"/>
    <mergeCell ref="D264:G264"/>
    <mergeCell ref="D265:G265"/>
    <mergeCell ref="D266:G266"/>
    <mergeCell ref="D267:G267"/>
    <mergeCell ref="D268:G268"/>
    <mergeCell ref="D269:G269"/>
    <mergeCell ref="D294:G294"/>
    <mergeCell ref="D295:G295"/>
    <mergeCell ref="D296:G296"/>
    <mergeCell ref="D297:G297"/>
    <mergeCell ref="D298:G298"/>
    <mergeCell ref="D299:G299"/>
    <mergeCell ref="D288:G288"/>
    <mergeCell ref="D289:G289"/>
    <mergeCell ref="D290:G290"/>
    <mergeCell ref="D291:G291"/>
    <mergeCell ref="D292:G292"/>
    <mergeCell ref="D293:G293"/>
    <mergeCell ref="D282:G282"/>
    <mergeCell ref="D283:G283"/>
    <mergeCell ref="D284:G284"/>
    <mergeCell ref="D285:G285"/>
    <mergeCell ref="D286:G286"/>
    <mergeCell ref="D287:G287"/>
    <mergeCell ref="D312:G312"/>
    <mergeCell ref="D313:G313"/>
    <mergeCell ref="D314:G314"/>
    <mergeCell ref="D315:G315"/>
    <mergeCell ref="D316:G316"/>
    <mergeCell ref="D317:G317"/>
    <mergeCell ref="D306:G306"/>
    <mergeCell ref="D307:G307"/>
    <mergeCell ref="D308:G308"/>
    <mergeCell ref="D309:G309"/>
    <mergeCell ref="D310:G310"/>
    <mergeCell ref="D311:G311"/>
    <mergeCell ref="D300:G300"/>
    <mergeCell ref="D301:G301"/>
    <mergeCell ref="D302:G302"/>
    <mergeCell ref="D303:G303"/>
    <mergeCell ref="D304:G304"/>
    <mergeCell ref="D305:G305"/>
    <mergeCell ref="D330:G330"/>
    <mergeCell ref="D331:G331"/>
    <mergeCell ref="D332:G332"/>
    <mergeCell ref="D333:G333"/>
    <mergeCell ref="D334:G334"/>
    <mergeCell ref="D335:G335"/>
    <mergeCell ref="D324:G324"/>
    <mergeCell ref="D325:G325"/>
    <mergeCell ref="D326:G326"/>
    <mergeCell ref="D327:G327"/>
    <mergeCell ref="D328:G328"/>
    <mergeCell ref="D329:G329"/>
    <mergeCell ref="D318:G318"/>
    <mergeCell ref="D319:G319"/>
    <mergeCell ref="D320:G320"/>
    <mergeCell ref="D321:G321"/>
    <mergeCell ref="D322:G322"/>
    <mergeCell ref="D323:G323"/>
    <mergeCell ref="D348:G348"/>
    <mergeCell ref="D349:G349"/>
    <mergeCell ref="D350:G350"/>
    <mergeCell ref="D351:G351"/>
    <mergeCell ref="D352:G352"/>
    <mergeCell ref="D353:G353"/>
    <mergeCell ref="D342:G342"/>
    <mergeCell ref="D343:G343"/>
    <mergeCell ref="D344:G344"/>
    <mergeCell ref="D345:G345"/>
    <mergeCell ref="D346:G346"/>
    <mergeCell ref="D347:G347"/>
    <mergeCell ref="D336:G336"/>
    <mergeCell ref="D337:G337"/>
    <mergeCell ref="D338:G338"/>
    <mergeCell ref="D339:G339"/>
    <mergeCell ref="D340:G340"/>
    <mergeCell ref="D341:G341"/>
    <mergeCell ref="D366:G366"/>
    <mergeCell ref="D367:G367"/>
    <mergeCell ref="D368:G368"/>
    <mergeCell ref="D369:G369"/>
    <mergeCell ref="D370:G370"/>
    <mergeCell ref="D371:G371"/>
    <mergeCell ref="D360:G360"/>
    <mergeCell ref="D361:G361"/>
    <mergeCell ref="D362:G362"/>
    <mergeCell ref="D363:G363"/>
    <mergeCell ref="D364:G364"/>
    <mergeCell ref="D365:G365"/>
    <mergeCell ref="D354:G354"/>
    <mergeCell ref="D355:G355"/>
    <mergeCell ref="D356:G356"/>
    <mergeCell ref="D357:G357"/>
    <mergeCell ref="D358:G358"/>
    <mergeCell ref="D359:G359"/>
    <mergeCell ref="D384:G384"/>
    <mergeCell ref="D385:G385"/>
    <mergeCell ref="D386:G386"/>
    <mergeCell ref="D387:G387"/>
    <mergeCell ref="D388:G388"/>
    <mergeCell ref="D389:G389"/>
    <mergeCell ref="D378:G378"/>
    <mergeCell ref="D379:G379"/>
    <mergeCell ref="D380:G380"/>
    <mergeCell ref="D381:G381"/>
    <mergeCell ref="D382:G382"/>
    <mergeCell ref="D383:G383"/>
    <mergeCell ref="D372:G372"/>
    <mergeCell ref="D373:G373"/>
    <mergeCell ref="D374:G374"/>
    <mergeCell ref="D375:G375"/>
    <mergeCell ref="D376:G376"/>
    <mergeCell ref="D377:G377"/>
    <mergeCell ref="D402:G402"/>
    <mergeCell ref="D403:G403"/>
    <mergeCell ref="D404:G404"/>
    <mergeCell ref="D405:G405"/>
    <mergeCell ref="D406:G406"/>
    <mergeCell ref="D407:G407"/>
    <mergeCell ref="D396:G396"/>
    <mergeCell ref="D397:G397"/>
    <mergeCell ref="D398:G398"/>
    <mergeCell ref="D399:G399"/>
    <mergeCell ref="D400:G400"/>
    <mergeCell ref="D401:G401"/>
    <mergeCell ref="D390:G390"/>
    <mergeCell ref="D391:G391"/>
    <mergeCell ref="D392:G392"/>
    <mergeCell ref="D393:G393"/>
    <mergeCell ref="D394:G394"/>
    <mergeCell ref="D395:G395"/>
    <mergeCell ref="D420:G420"/>
    <mergeCell ref="D421:G421"/>
    <mergeCell ref="D422:G422"/>
    <mergeCell ref="D423:G423"/>
    <mergeCell ref="D424:G424"/>
    <mergeCell ref="D425:G425"/>
    <mergeCell ref="D414:G414"/>
    <mergeCell ref="D415:G415"/>
    <mergeCell ref="D416:G416"/>
    <mergeCell ref="D417:G417"/>
    <mergeCell ref="D418:G418"/>
    <mergeCell ref="D419:G419"/>
    <mergeCell ref="D408:G408"/>
    <mergeCell ref="D409:G409"/>
    <mergeCell ref="D410:G410"/>
    <mergeCell ref="D411:G411"/>
    <mergeCell ref="D412:G412"/>
    <mergeCell ref="D413:G413"/>
    <mergeCell ref="D438:G438"/>
    <mergeCell ref="D439:G439"/>
    <mergeCell ref="D440:G440"/>
    <mergeCell ref="D441:G441"/>
    <mergeCell ref="D442:G442"/>
    <mergeCell ref="D443:G443"/>
    <mergeCell ref="D432:G432"/>
    <mergeCell ref="D433:G433"/>
    <mergeCell ref="D434:G434"/>
    <mergeCell ref="D435:G435"/>
    <mergeCell ref="D436:G436"/>
    <mergeCell ref="D437:G437"/>
    <mergeCell ref="D426:G426"/>
    <mergeCell ref="D427:G427"/>
    <mergeCell ref="D428:G428"/>
    <mergeCell ref="D429:G429"/>
    <mergeCell ref="D430:G430"/>
    <mergeCell ref="D431:G431"/>
    <mergeCell ref="D456:G456"/>
    <mergeCell ref="D457:G457"/>
    <mergeCell ref="D458:G458"/>
    <mergeCell ref="D459:G459"/>
    <mergeCell ref="D460:G460"/>
    <mergeCell ref="D461:G461"/>
    <mergeCell ref="D450:G450"/>
    <mergeCell ref="D451:G451"/>
    <mergeCell ref="D452:G452"/>
    <mergeCell ref="D453:G453"/>
    <mergeCell ref="D454:G454"/>
    <mergeCell ref="D455:G455"/>
    <mergeCell ref="D444:G444"/>
    <mergeCell ref="D445:G445"/>
    <mergeCell ref="D446:G446"/>
    <mergeCell ref="D447:G447"/>
    <mergeCell ref="D448:G448"/>
    <mergeCell ref="D449:G449"/>
    <mergeCell ref="D474:G474"/>
    <mergeCell ref="D475:G475"/>
    <mergeCell ref="D476:G476"/>
    <mergeCell ref="D477:G477"/>
    <mergeCell ref="D478:G478"/>
    <mergeCell ref="D479:G479"/>
    <mergeCell ref="D468:G468"/>
    <mergeCell ref="D469:G469"/>
    <mergeCell ref="D470:G470"/>
    <mergeCell ref="D471:G471"/>
    <mergeCell ref="D472:G472"/>
    <mergeCell ref="D473:G473"/>
    <mergeCell ref="D462:G462"/>
    <mergeCell ref="D463:G463"/>
    <mergeCell ref="D464:G464"/>
    <mergeCell ref="D465:G465"/>
    <mergeCell ref="D466:G466"/>
    <mergeCell ref="D467:G467"/>
    <mergeCell ref="D492:G492"/>
    <mergeCell ref="D493:G493"/>
    <mergeCell ref="D494:G494"/>
    <mergeCell ref="D495:G495"/>
    <mergeCell ref="D496:G496"/>
    <mergeCell ref="D497:G497"/>
    <mergeCell ref="D486:G486"/>
    <mergeCell ref="D487:G487"/>
    <mergeCell ref="D488:G488"/>
    <mergeCell ref="D489:G489"/>
    <mergeCell ref="D490:G490"/>
    <mergeCell ref="D491:G491"/>
    <mergeCell ref="D480:G480"/>
    <mergeCell ref="D481:G481"/>
    <mergeCell ref="D482:G482"/>
    <mergeCell ref="D483:G483"/>
    <mergeCell ref="D484:G484"/>
    <mergeCell ref="D485:G485"/>
    <mergeCell ref="D510:G510"/>
    <mergeCell ref="D511:G511"/>
    <mergeCell ref="D512:G512"/>
    <mergeCell ref="D513:G513"/>
    <mergeCell ref="D514:G514"/>
    <mergeCell ref="D515:G515"/>
    <mergeCell ref="D504:G504"/>
    <mergeCell ref="D505:G505"/>
    <mergeCell ref="D506:G506"/>
    <mergeCell ref="D507:G507"/>
    <mergeCell ref="D508:G508"/>
    <mergeCell ref="D509:G509"/>
    <mergeCell ref="D498:G498"/>
    <mergeCell ref="D499:G499"/>
    <mergeCell ref="D500:G500"/>
    <mergeCell ref="D501:G501"/>
    <mergeCell ref="D502:G502"/>
    <mergeCell ref="D503:G503"/>
    <mergeCell ref="D528:G528"/>
    <mergeCell ref="D529:G529"/>
    <mergeCell ref="D530:G530"/>
    <mergeCell ref="D531:G531"/>
    <mergeCell ref="D532:G532"/>
    <mergeCell ref="D533:G533"/>
    <mergeCell ref="D522:G522"/>
    <mergeCell ref="D523:G523"/>
    <mergeCell ref="D524:G524"/>
    <mergeCell ref="D525:G525"/>
    <mergeCell ref="D526:G526"/>
    <mergeCell ref="D527:G527"/>
    <mergeCell ref="D516:G516"/>
    <mergeCell ref="D517:G517"/>
    <mergeCell ref="D518:G518"/>
    <mergeCell ref="D519:G519"/>
    <mergeCell ref="D520:G520"/>
    <mergeCell ref="D521:G521"/>
    <mergeCell ref="D546:G546"/>
    <mergeCell ref="D547:G547"/>
    <mergeCell ref="D548:G548"/>
    <mergeCell ref="D549:G549"/>
    <mergeCell ref="D550:G550"/>
    <mergeCell ref="D551:G551"/>
    <mergeCell ref="D540:G540"/>
    <mergeCell ref="D541:G541"/>
    <mergeCell ref="D542:G542"/>
    <mergeCell ref="D543:G543"/>
    <mergeCell ref="D544:G544"/>
    <mergeCell ref="D545:G545"/>
    <mergeCell ref="D534:G534"/>
    <mergeCell ref="D535:G535"/>
    <mergeCell ref="D536:G536"/>
    <mergeCell ref="D537:G537"/>
    <mergeCell ref="D538:G538"/>
    <mergeCell ref="D539:G539"/>
    <mergeCell ref="D564:G564"/>
    <mergeCell ref="D565:G565"/>
    <mergeCell ref="D566:G566"/>
    <mergeCell ref="D567:G567"/>
    <mergeCell ref="D568:G568"/>
    <mergeCell ref="D569:G569"/>
    <mergeCell ref="D558:G558"/>
    <mergeCell ref="D559:G559"/>
    <mergeCell ref="D560:G560"/>
    <mergeCell ref="D561:G561"/>
    <mergeCell ref="D562:G562"/>
    <mergeCell ref="D563:G563"/>
    <mergeCell ref="D552:G552"/>
    <mergeCell ref="D553:G553"/>
    <mergeCell ref="D554:G554"/>
    <mergeCell ref="D555:G555"/>
    <mergeCell ref="D556:G556"/>
    <mergeCell ref="D557:G557"/>
    <mergeCell ref="D582:G582"/>
    <mergeCell ref="D583:G583"/>
    <mergeCell ref="D584:G584"/>
    <mergeCell ref="D585:G585"/>
    <mergeCell ref="D586:G586"/>
    <mergeCell ref="D587:G587"/>
    <mergeCell ref="D576:G576"/>
    <mergeCell ref="D577:G577"/>
    <mergeCell ref="D578:G578"/>
    <mergeCell ref="D579:G579"/>
    <mergeCell ref="D580:G580"/>
    <mergeCell ref="D581:G581"/>
    <mergeCell ref="D570:G570"/>
    <mergeCell ref="D571:G571"/>
    <mergeCell ref="D572:G572"/>
    <mergeCell ref="D573:G573"/>
    <mergeCell ref="D574:G574"/>
    <mergeCell ref="D575:G575"/>
    <mergeCell ref="D600:G600"/>
    <mergeCell ref="D601:G601"/>
    <mergeCell ref="D602:G602"/>
    <mergeCell ref="D603:G603"/>
    <mergeCell ref="D604:G604"/>
    <mergeCell ref="D605:G605"/>
    <mergeCell ref="D594:G594"/>
    <mergeCell ref="D595:G595"/>
    <mergeCell ref="D596:G596"/>
    <mergeCell ref="D597:G597"/>
    <mergeCell ref="D598:G598"/>
    <mergeCell ref="D599:G599"/>
    <mergeCell ref="D588:G588"/>
    <mergeCell ref="D589:G589"/>
    <mergeCell ref="D590:G590"/>
    <mergeCell ref="D591:G591"/>
    <mergeCell ref="D592:G592"/>
    <mergeCell ref="D593:G593"/>
    <mergeCell ref="D618:G618"/>
    <mergeCell ref="D619:G619"/>
    <mergeCell ref="D620:G620"/>
    <mergeCell ref="D621:G621"/>
    <mergeCell ref="D622:G622"/>
    <mergeCell ref="D623:G623"/>
    <mergeCell ref="D612:G612"/>
    <mergeCell ref="D613:G613"/>
    <mergeCell ref="D614:G614"/>
    <mergeCell ref="D615:G615"/>
    <mergeCell ref="D616:G616"/>
    <mergeCell ref="D617:G617"/>
    <mergeCell ref="D606:G606"/>
    <mergeCell ref="D607:G607"/>
    <mergeCell ref="D608:G608"/>
    <mergeCell ref="D609:G609"/>
    <mergeCell ref="D610:G610"/>
    <mergeCell ref="D611:G611"/>
    <mergeCell ref="D636:G636"/>
    <mergeCell ref="D637:G637"/>
    <mergeCell ref="D638:G638"/>
    <mergeCell ref="D639:G639"/>
    <mergeCell ref="D640:G640"/>
    <mergeCell ref="D641:G641"/>
    <mergeCell ref="D630:G630"/>
    <mergeCell ref="D631:G631"/>
    <mergeCell ref="D632:G632"/>
    <mergeCell ref="D633:G633"/>
    <mergeCell ref="D634:G634"/>
    <mergeCell ref="D635:G635"/>
    <mergeCell ref="D624:G624"/>
    <mergeCell ref="D625:G625"/>
    <mergeCell ref="D626:G626"/>
    <mergeCell ref="D627:G627"/>
    <mergeCell ref="D628:G628"/>
    <mergeCell ref="D629:G629"/>
    <mergeCell ref="D654:G654"/>
    <mergeCell ref="D655:G655"/>
    <mergeCell ref="D656:G656"/>
    <mergeCell ref="D657:G657"/>
    <mergeCell ref="D658:G658"/>
    <mergeCell ref="D659:G659"/>
    <mergeCell ref="D648:G648"/>
    <mergeCell ref="D649:G649"/>
    <mergeCell ref="D650:G650"/>
    <mergeCell ref="D651:G651"/>
    <mergeCell ref="D652:G652"/>
    <mergeCell ref="D653:G653"/>
    <mergeCell ref="D642:G642"/>
    <mergeCell ref="D643:G643"/>
    <mergeCell ref="D644:G644"/>
    <mergeCell ref="D645:G645"/>
    <mergeCell ref="D646:G646"/>
    <mergeCell ref="D647:G647"/>
    <mergeCell ref="D672:G672"/>
    <mergeCell ref="D673:G673"/>
    <mergeCell ref="D674:G674"/>
    <mergeCell ref="D675:G675"/>
    <mergeCell ref="D676:G676"/>
    <mergeCell ref="D677:G677"/>
    <mergeCell ref="D666:G666"/>
    <mergeCell ref="D667:G667"/>
    <mergeCell ref="D668:G668"/>
    <mergeCell ref="D669:G669"/>
    <mergeCell ref="D670:G670"/>
    <mergeCell ref="D671:G671"/>
    <mergeCell ref="D660:G660"/>
    <mergeCell ref="D661:G661"/>
    <mergeCell ref="D662:G662"/>
    <mergeCell ref="D663:G663"/>
    <mergeCell ref="D664:G664"/>
    <mergeCell ref="D665:G665"/>
    <mergeCell ref="D690:G690"/>
    <mergeCell ref="D691:G691"/>
    <mergeCell ref="D692:G692"/>
    <mergeCell ref="D693:G693"/>
    <mergeCell ref="D694:G694"/>
    <mergeCell ref="D695:G695"/>
    <mergeCell ref="D684:G684"/>
    <mergeCell ref="D685:G685"/>
    <mergeCell ref="D686:G686"/>
    <mergeCell ref="D687:G687"/>
    <mergeCell ref="D688:G688"/>
    <mergeCell ref="D689:G689"/>
    <mergeCell ref="D678:G678"/>
    <mergeCell ref="D679:G679"/>
    <mergeCell ref="D680:G680"/>
    <mergeCell ref="D681:G681"/>
    <mergeCell ref="D682:G682"/>
    <mergeCell ref="D683:G683"/>
    <mergeCell ref="D708:G708"/>
    <mergeCell ref="D709:G709"/>
    <mergeCell ref="D710:G710"/>
    <mergeCell ref="D711:G711"/>
    <mergeCell ref="D712:G712"/>
    <mergeCell ref="D713:G713"/>
    <mergeCell ref="D702:G702"/>
    <mergeCell ref="D703:G703"/>
    <mergeCell ref="D704:G704"/>
    <mergeCell ref="D705:G705"/>
    <mergeCell ref="D706:G706"/>
    <mergeCell ref="D707:G707"/>
    <mergeCell ref="D696:G696"/>
    <mergeCell ref="D697:G697"/>
    <mergeCell ref="D698:G698"/>
    <mergeCell ref="D699:G699"/>
    <mergeCell ref="D700:G700"/>
    <mergeCell ref="D701:G701"/>
    <mergeCell ref="D726:G726"/>
    <mergeCell ref="D727:G727"/>
    <mergeCell ref="D728:G728"/>
    <mergeCell ref="D729:G729"/>
    <mergeCell ref="D730:G730"/>
    <mergeCell ref="D731:G731"/>
    <mergeCell ref="D720:G720"/>
    <mergeCell ref="D721:G721"/>
    <mergeCell ref="D722:G722"/>
    <mergeCell ref="D723:G723"/>
    <mergeCell ref="D724:G724"/>
    <mergeCell ref="D725:G725"/>
    <mergeCell ref="D714:G714"/>
    <mergeCell ref="D715:G715"/>
    <mergeCell ref="D716:G716"/>
    <mergeCell ref="D717:G717"/>
    <mergeCell ref="D718:G718"/>
    <mergeCell ref="D719:G719"/>
    <mergeCell ref="D744:G744"/>
    <mergeCell ref="D745:G745"/>
    <mergeCell ref="D746:G746"/>
    <mergeCell ref="D747:G747"/>
    <mergeCell ref="D748:G748"/>
    <mergeCell ref="D749:G749"/>
    <mergeCell ref="D738:G738"/>
    <mergeCell ref="D739:G739"/>
    <mergeCell ref="D740:G740"/>
    <mergeCell ref="D741:G741"/>
    <mergeCell ref="D742:G742"/>
    <mergeCell ref="D743:G743"/>
    <mergeCell ref="D732:G732"/>
    <mergeCell ref="D733:G733"/>
    <mergeCell ref="D734:G734"/>
    <mergeCell ref="D735:G735"/>
    <mergeCell ref="D736:G736"/>
    <mergeCell ref="D737:G737"/>
    <mergeCell ref="D762:G762"/>
    <mergeCell ref="D763:G763"/>
    <mergeCell ref="D764:G764"/>
    <mergeCell ref="D765:G765"/>
    <mergeCell ref="D766:G766"/>
    <mergeCell ref="D767:G767"/>
    <mergeCell ref="D756:G756"/>
    <mergeCell ref="D757:G757"/>
    <mergeCell ref="D758:G758"/>
    <mergeCell ref="D759:G759"/>
    <mergeCell ref="D760:G760"/>
    <mergeCell ref="D761:G761"/>
    <mergeCell ref="D750:G750"/>
    <mergeCell ref="D751:G751"/>
    <mergeCell ref="D752:G752"/>
    <mergeCell ref="D753:G753"/>
    <mergeCell ref="D754:G754"/>
    <mergeCell ref="D755:G755"/>
    <mergeCell ref="D780:G780"/>
    <mergeCell ref="D781:G781"/>
    <mergeCell ref="D782:G782"/>
    <mergeCell ref="D783:G783"/>
    <mergeCell ref="D784:G784"/>
    <mergeCell ref="D785:G785"/>
    <mergeCell ref="D774:G774"/>
    <mergeCell ref="D775:G775"/>
    <mergeCell ref="D776:G776"/>
    <mergeCell ref="D777:G777"/>
    <mergeCell ref="D778:G778"/>
    <mergeCell ref="D779:G779"/>
    <mergeCell ref="D768:G768"/>
    <mergeCell ref="D769:G769"/>
    <mergeCell ref="D770:G770"/>
    <mergeCell ref="D771:G771"/>
    <mergeCell ref="D772:G772"/>
    <mergeCell ref="D773:G773"/>
    <mergeCell ref="D798:G798"/>
    <mergeCell ref="D799:G799"/>
    <mergeCell ref="D800:G800"/>
    <mergeCell ref="D801:G801"/>
    <mergeCell ref="D802:G802"/>
    <mergeCell ref="D803:G803"/>
    <mergeCell ref="D792:G792"/>
    <mergeCell ref="D793:G793"/>
    <mergeCell ref="D794:G794"/>
    <mergeCell ref="D795:G795"/>
    <mergeCell ref="D796:G796"/>
    <mergeCell ref="D797:G797"/>
    <mergeCell ref="D786:G786"/>
    <mergeCell ref="D787:G787"/>
    <mergeCell ref="D788:G788"/>
    <mergeCell ref="D789:G789"/>
    <mergeCell ref="D790:G790"/>
    <mergeCell ref="D791:G791"/>
    <mergeCell ref="D816:G816"/>
    <mergeCell ref="D817:G817"/>
    <mergeCell ref="D818:G818"/>
    <mergeCell ref="D819:G819"/>
    <mergeCell ref="D820:G820"/>
    <mergeCell ref="D821:G821"/>
    <mergeCell ref="D810:G810"/>
    <mergeCell ref="D811:G811"/>
    <mergeCell ref="D812:G812"/>
    <mergeCell ref="D813:G813"/>
    <mergeCell ref="D814:G814"/>
    <mergeCell ref="D815:G815"/>
    <mergeCell ref="D804:G804"/>
    <mergeCell ref="D805:G805"/>
    <mergeCell ref="D806:G806"/>
    <mergeCell ref="D807:G807"/>
    <mergeCell ref="D808:G808"/>
    <mergeCell ref="D809:G809"/>
    <mergeCell ref="D834:G834"/>
    <mergeCell ref="D835:G835"/>
    <mergeCell ref="D836:G836"/>
    <mergeCell ref="D837:G837"/>
    <mergeCell ref="D838:G838"/>
    <mergeCell ref="D839:G839"/>
    <mergeCell ref="D828:G828"/>
    <mergeCell ref="D829:G829"/>
    <mergeCell ref="D830:G830"/>
    <mergeCell ref="D831:G831"/>
    <mergeCell ref="D832:G832"/>
    <mergeCell ref="D833:G833"/>
    <mergeCell ref="D822:G822"/>
    <mergeCell ref="D823:G823"/>
    <mergeCell ref="D824:G824"/>
    <mergeCell ref="D825:G825"/>
    <mergeCell ref="D826:G826"/>
    <mergeCell ref="D827:G827"/>
    <mergeCell ref="D852:G852"/>
    <mergeCell ref="D853:G853"/>
    <mergeCell ref="D854:G854"/>
    <mergeCell ref="D855:G855"/>
    <mergeCell ref="D856:G856"/>
    <mergeCell ref="D857:G857"/>
    <mergeCell ref="D846:G846"/>
    <mergeCell ref="D847:G847"/>
    <mergeCell ref="D848:G848"/>
    <mergeCell ref="D849:G849"/>
    <mergeCell ref="D850:G850"/>
    <mergeCell ref="D851:G851"/>
    <mergeCell ref="D840:G840"/>
    <mergeCell ref="D841:G841"/>
    <mergeCell ref="D842:G842"/>
    <mergeCell ref="D843:G843"/>
    <mergeCell ref="D844:G844"/>
    <mergeCell ref="D845:G845"/>
    <mergeCell ref="D870:G870"/>
    <mergeCell ref="D871:G871"/>
    <mergeCell ref="D872:G872"/>
    <mergeCell ref="D873:G873"/>
    <mergeCell ref="D874:G874"/>
    <mergeCell ref="D875:G875"/>
    <mergeCell ref="D864:G864"/>
    <mergeCell ref="D865:G865"/>
    <mergeCell ref="D866:G866"/>
    <mergeCell ref="D867:G867"/>
    <mergeCell ref="D868:G868"/>
    <mergeCell ref="D869:G869"/>
    <mergeCell ref="D858:G858"/>
    <mergeCell ref="D859:G859"/>
    <mergeCell ref="D860:G860"/>
    <mergeCell ref="D861:G861"/>
    <mergeCell ref="D862:G862"/>
    <mergeCell ref="D863:G863"/>
    <mergeCell ref="D888:G888"/>
    <mergeCell ref="D889:G889"/>
    <mergeCell ref="D890:G890"/>
    <mergeCell ref="D891:G891"/>
    <mergeCell ref="D892:G892"/>
    <mergeCell ref="D893:G893"/>
    <mergeCell ref="D882:G882"/>
    <mergeCell ref="D883:G883"/>
    <mergeCell ref="D884:G884"/>
    <mergeCell ref="D885:G885"/>
    <mergeCell ref="D886:G886"/>
    <mergeCell ref="D887:G887"/>
    <mergeCell ref="D876:G876"/>
    <mergeCell ref="D877:G877"/>
    <mergeCell ref="D878:G878"/>
    <mergeCell ref="D879:G879"/>
    <mergeCell ref="D880:G880"/>
    <mergeCell ref="D881:G881"/>
    <mergeCell ref="D906:G906"/>
    <mergeCell ref="D907:G907"/>
    <mergeCell ref="D908:G908"/>
    <mergeCell ref="D909:G909"/>
    <mergeCell ref="D910:G910"/>
    <mergeCell ref="D911:G911"/>
    <mergeCell ref="D900:G900"/>
    <mergeCell ref="D901:G901"/>
    <mergeCell ref="D902:G902"/>
    <mergeCell ref="D903:G903"/>
    <mergeCell ref="D904:G904"/>
    <mergeCell ref="D905:G905"/>
    <mergeCell ref="D894:G894"/>
    <mergeCell ref="D895:G895"/>
    <mergeCell ref="D896:G896"/>
    <mergeCell ref="D897:G897"/>
    <mergeCell ref="D898:G898"/>
    <mergeCell ref="D899:G899"/>
    <mergeCell ref="D924:G924"/>
    <mergeCell ref="D925:G925"/>
    <mergeCell ref="D926:G926"/>
    <mergeCell ref="D927:G927"/>
    <mergeCell ref="D928:G928"/>
    <mergeCell ref="D929:G929"/>
    <mergeCell ref="D918:G918"/>
    <mergeCell ref="D919:G919"/>
    <mergeCell ref="D920:G920"/>
    <mergeCell ref="D921:G921"/>
    <mergeCell ref="D922:G922"/>
    <mergeCell ref="D923:G923"/>
    <mergeCell ref="D912:G912"/>
    <mergeCell ref="D913:G913"/>
    <mergeCell ref="D914:G914"/>
    <mergeCell ref="D915:G915"/>
    <mergeCell ref="D916:G916"/>
    <mergeCell ref="D917:G917"/>
    <mergeCell ref="D942:G942"/>
    <mergeCell ref="D943:G943"/>
    <mergeCell ref="D944:G944"/>
    <mergeCell ref="D945:G945"/>
    <mergeCell ref="D946:G946"/>
    <mergeCell ref="D947:G947"/>
    <mergeCell ref="D936:G936"/>
    <mergeCell ref="D937:G937"/>
    <mergeCell ref="D938:G938"/>
    <mergeCell ref="D939:G939"/>
    <mergeCell ref="D940:G940"/>
    <mergeCell ref="D941:G941"/>
    <mergeCell ref="D930:G930"/>
    <mergeCell ref="D931:G931"/>
    <mergeCell ref="D932:G932"/>
    <mergeCell ref="D933:G933"/>
    <mergeCell ref="D934:G934"/>
    <mergeCell ref="D935:G935"/>
    <mergeCell ref="D960:G960"/>
    <mergeCell ref="D961:G961"/>
    <mergeCell ref="D962:G962"/>
    <mergeCell ref="D963:G963"/>
    <mergeCell ref="D964:G964"/>
    <mergeCell ref="D965:G965"/>
    <mergeCell ref="D954:G954"/>
    <mergeCell ref="D955:G955"/>
    <mergeCell ref="D956:G956"/>
    <mergeCell ref="D957:G957"/>
    <mergeCell ref="D958:G958"/>
    <mergeCell ref="D959:G959"/>
    <mergeCell ref="D948:G948"/>
    <mergeCell ref="D949:G949"/>
    <mergeCell ref="D950:G950"/>
    <mergeCell ref="D951:G951"/>
    <mergeCell ref="D952:G952"/>
    <mergeCell ref="D953:G953"/>
    <mergeCell ref="D978:G978"/>
    <mergeCell ref="D979:G979"/>
    <mergeCell ref="D980:G980"/>
    <mergeCell ref="D981:G981"/>
    <mergeCell ref="D982:G982"/>
    <mergeCell ref="D983:G983"/>
    <mergeCell ref="D972:G972"/>
    <mergeCell ref="D973:G973"/>
    <mergeCell ref="D974:G974"/>
    <mergeCell ref="D975:G975"/>
    <mergeCell ref="D976:G976"/>
    <mergeCell ref="D977:G977"/>
    <mergeCell ref="D966:G966"/>
    <mergeCell ref="D967:G967"/>
    <mergeCell ref="D968:G968"/>
    <mergeCell ref="D969:G969"/>
    <mergeCell ref="D970:G970"/>
    <mergeCell ref="D971:G971"/>
    <mergeCell ref="D996:G996"/>
    <mergeCell ref="D997:G997"/>
    <mergeCell ref="D998:G998"/>
    <mergeCell ref="D999:G999"/>
    <mergeCell ref="D1000:G1000"/>
    <mergeCell ref="D1001:G1001"/>
    <mergeCell ref="D990:G990"/>
    <mergeCell ref="D991:G991"/>
    <mergeCell ref="D992:G992"/>
    <mergeCell ref="D993:G993"/>
    <mergeCell ref="D994:G994"/>
    <mergeCell ref="D995:G995"/>
    <mergeCell ref="D984:G984"/>
    <mergeCell ref="D985:G985"/>
    <mergeCell ref="D986:G986"/>
    <mergeCell ref="D987:G987"/>
    <mergeCell ref="D988:G988"/>
    <mergeCell ref="D989:G989"/>
    <mergeCell ref="D1014:G1014"/>
    <mergeCell ref="D1015:G1015"/>
    <mergeCell ref="D1016:G1016"/>
    <mergeCell ref="D1017:G1017"/>
    <mergeCell ref="D1018:G1018"/>
    <mergeCell ref="D1019:G1019"/>
    <mergeCell ref="D1008:G1008"/>
    <mergeCell ref="D1009:G1009"/>
    <mergeCell ref="D1010:G1010"/>
    <mergeCell ref="D1011:G1011"/>
    <mergeCell ref="D1012:G1012"/>
    <mergeCell ref="D1013:G1013"/>
    <mergeCell ref="D1002:G1002"/>
    <mergeCell ref="D1003:G1003"/>
    <mergeCell ref="D1004:G1004"/>
    <mergeCell ref="D1005:G1005"/>
    <mergeCell ref="D1006:G1006"/>
    <mergeCell ref="D1007:G1007"/>
    <mergeCell ref="D1032:G1032"/>
    <mergeCell ref="D1033:G1033"/>
    <mergeCell ref="D1034:G1034"/>
    <mergeCell ref="D1035:G1035"/>
    <mergeCell ref="D1036:G1036"/>
    <mergeCell ref="D1037:G1037"/>
    <mergeCell ref="D1026:G1026"/>
    <mergeCell ref="D1027:G1027"/>
    <mergeCell ref="D1028:G1028"/>
    <mergeCell ref="D1029:G1029"/>
    <mergeCell ref="D1030:G1030"/>
    <mergeCell ref="D1031:G1031"/>
    <mergeCell ref="D1020:G1020"/>
    <mergeCell ref="D1021:G1021"/>
    <mergeCell ref="D1022:G1022"/>
    <mergeCell ref="D1023:G1023"/>
    <mergeCell ref="D1024:G1024"/>
    <mergeCell ref="D1025:G1025"/>
    <mergeCell ref="D1050:G1050"/>
    <mergeCell ref="D1051:G1051"/>
    <mergeCell ref="D1052:G1052"/>
    <mergeCell ref="D1053:G1053"/>
    <mergeCell ref="D1054:G1054"/>
    <mergeCell ref="D1055:G1055"/>
    <mergeCell ref="D1044:G1044"/>
    <mergeCell ref="D1045:G1045"/>
    <mergeCell ref="D1046:G1046"/>
    <mergeCell ref="D1047:G1047"/>
    <mergeCell ref="D1048:G1048"/>
    <mergeCell ref="D1049:G1049"/>
    <mergeCell ref="D1038:G1038"/>
    <mergeCell ref="D1039:G1039"/>
    <mergeCell ref="D1040:G1040"/>
    <mergeCell ref="D1041:G1041"/>
    <mergeCell ref="D1042:G1042"/>
    <mergeCell ref="D1043:G1043"/>
    <mergeCell ref="D1068:G1068"/>
    <mergeCell ref="D1069:G1069"/>
    <mergeCell ref="D1070:G1070"/>
    <mergeCell ref="D1071:G1071"/>
    <mergeCell ref="D1072:G1072"/>
    <mergeCell ref="D1073:G1073"/>
    <mergeCell ref="D1062:G1062"/>
    <mergeCell ref="D1063:G1063"/>
    <mergeCell ref="D1064:G1064"/>
    <mergeCell ref="D1065:G1065"/>
    <mergeCell ref="D1066:G1066"/>
    <mergeCell ref="D1067:G1067"/>
    <mergeCell ref="D1056:G1056"/>
    <mergeCell ref="D1057:G1057"/>
    <mergeCell ref="D1058:G1058"/>
    <mergeCell ref="D1059:G1059"/>
    <mergeCell ref="D1060:G1060"/>
    <mergeCell ref="D1061:G1061"/>
    <mergeCell ref="D1086:G1086"/>
    <mergeCell ref="D1087:G1087"/>
    <mergeCell ref="D1088:G1088"/>
    <mergeCell ref="D1089:G1089"/>
    <mergeCell ref="D1090:G1090"/>
    <mergeCell ref="D1091:G1091"/>
    <mergeCell ref="D1080:G1080"/>
    <mergeCell ref="D1081:G1081"/>
    <mergeCell ref="D1082:G1082"/>
    <mergeCell ref="D1083:G1083"/>
    <mergeCell ref="D1084:G1084"/>
    <mergeCell ref="D1085:G1085"/>
    <mergeCell ref="D1074:G1074"/>
    <mergeCell ref="D1075:G1075"/>
    <mergeCell ref="D1076:G1076"/>
    <mergeCell ref="D1077:G1077"/>
    <mergeCell ref="D1078:G1078"/>
    <mergeCell ref="D1079:G1079"/>
    <mergeCell ref="D1104:G1104"/>
    <mergeCell ref="D1105:G1105"/>
    <mergeCell ref="D1106:G1106"/>
    <mergeCell ref="D1107:G1107"/>
    <mergeCell ref="D1108:G1108"/>
    <mergeCell ref="D1109:G1109"/>
    <mergeCell ref="D1098:G1098"/>
    <mergeCell ref="D1099:G1099"/>
    <mergeCell ref="D1100:G1100"/>
    <mergeCell ref="D1101:G1101"/>
    <mergeCell ref="D1102:G1102"/>
    <mergeCell ref="D1103:G1103"/>
    <mergeCell ref="D1092:G1092"/>
    <mergeCell ref="D1093:G1093"/>
    <mergeCell ref="D1094:G1094"/>
    <mergeCell ref="D1095:G1095"/>
    <mergeCell ref="D1096:G1096"/>
    <mergeCell ref="D1097:G1097"/>
    <mergeCell ref="D1122:G1122"/>
    <mergeCell ref="D1123:G1123"/>
    <mergeCell ref="D1124:G1124"/>
    <mergeCell ref="D1125:G1125"/>
    <mergeCell ref="D1126:G1126"/>
    <mergeCell ref="D1127:G1127"/>
    <mergeCell ref="D1116:G1116"/>
    <mergeCell ref="D1117:G1117"/>
    <mergeCell ref="D1118:G1118"/>
    <mergeCell ref="D1119:G1119"/>
    <mergeCell ref="D1120:G1120"/>
    <mergeCell ref="D1121:G1121"/>
    <mergeCell ref="D1110:G1110"/>
    <mergeCell ref="D1111:G1111"/>
    <mergeCell ref="D1112:G1112"/>
    <mergeCell ref="D1113:G1113"/>
    <mergeCell ref="D1114:G1114"/>
    <mergeCell ref="D1115:G1115"/>
    <mergeCell ref="D1140:G1140"/>
    <mergeCell ref="D1141:G1141"/>
    <mergeCell ref="D1142:G1142"/>
    <mergeCell ref="D1143:G1143"/>
    <mergeCell ref="D1144:G1144"/>
    <mergeCell ref="D1145:G1145"/>
    <mergeCell ref="D1134:G1134"/>
    <mergeCell ref="D1135:G1135"/>
    <mergeCell ref="D1136:G1136"/>
    <mergeCell ref="D1137:G1137"/>
    <mergeCell ref="D1138:G1138"/>
    <mergeCell ref="D1139:G1139"/>
    <mergeCell ref="D1128:G1128"/>
    <mergeCell ref="D1129:G1129"/>
    <mergeCell ref="D1130:G1130"/>
    <mergeCell ref="D1131:G1131"/>
    <mergeCell ref="D1132:G1132"/>
    <mergeCell ref="D1133:G1133"/>
    <mergeCell ref="D1158:G1158"/>
    <mergeCell ref="D1159:G1159"/>
    <mergeCell ref="D1160:G1160"/>
    <mergeCell ref="D1161:G1161"/>
    <mergeCell ref="D1162:G1162"/>
    <mergeCell ref="D1163:G1163"/>
    <mergeCell ref="D1152:G1152"/>
    <mergeCell ref="D1153:G1153"/>
    <mergeCell ref="D1154:G1154"/>
    <mergeCell ref="D1155:G1155"/>
    <mergeCell ref="D1156:G1156"/>
    <mergeCell ref="D1157:G1157"/>
    <mergeCell ref="D1146:G1146"/>
    <mergeCell ref="D1147:G1147"/>
    <mergeCell ref="D1148:G1148"/>
    <mergeCell ref="D1149:G1149"/>
    <mergeCell ref="D1150:G1150"/>
    <mergeCell ref="D1151:G1151"/>
    <mergeCell ref="D1176:G1176"/>
    <mergeCell ref="D1177:G1177"/>
    <mergeCell ref="D1178:G1178"/>
    <mergeCell ref="D1179:G1179"/>
    <mergeCell ref="D1180:G1180"/>
    <mergeCell ref="D1181:G1181"/>
    <mergeCell ref="D1170:G1170"/>
    <mergeCell ref="D1171:G1171"/>
    <mergeCell ref="D1172:G1172"/>
    <mergeCell ref="D1173:G1173"/>
    <mergeCell ref="D1174:G1174"/>
    <mergeCell ref="D1175:G1175"/>
    <mergeCell ref="D1164:G1164"/>
    <mergeCell ref="D1165:G1165"/>
    <mergeCell ref="D1166:G1166"/>
    <mergeCell ref="D1167:G1167"/>
    <mergeCell ref="D1168:G1168"/>
    <mergeCell ref="D1169:G1169"/>
    <mergeCell ref="D1194:G1194"/>
    <mergeCell ref="D1195:G1195"/>
    <mergeCell ref="D1196:G1196"/>
    <mergeCell ref="D1197:G1197"/>
    <mergeCell ref="D1198:G1198"/>
    <mergeCell ref="D1199:G1199"/>
    <mergeCell ref="D1188:G1188"/>
    <mergeCell ref="D1189:G1189"/>
    <mergeCell ref="D1190:G1190"/>
    <mergeCell ref="D1191:G1191"/>
    <mergeCell ref="D1192:G1192"/>
    <mergeCell ref="D1193:G1193"/>
    <mergeCell ref="D1182:G1182"/>
    <mergeCell ref="D1183:G1183"/>
    <mergeCell ref="D1184:G1184"/>
    <mergeCell ref="D1185:G1185"/>
    <mergeCell ref="D1186:G1186"/>
    <mergeCell ref="D1187:G1187"/>
    <mergeCell ref="D1212:G1212"/>
    <mergeCell ref="D1213:G1213"/>
    <mergeCell ref="D1214:G1214"/>
    <mergeCell ref="D1215:G1215"/>
    <mergeCell ref="D1216:G1216"/>
    <mergeCell ref="D1217:G1217"/>
    <mergeCell ref="D1206:G1206"/>
    <mergeCell ref="D1207:G1207"/>
    <mergeCell ref="D1208:G1208"/>
    <mergeCell ref="D1209:G1209"/>
    <mergeCell ref="D1210:G1210"/>
    <mergeCell ref="D1211:G1211"/>
    <mergeCell ref="D1200:G1200"/>
    <mergeCell ref="D1201:G1201"/>
    <mergeCell ref="D1202:G1202"/>
    <mergeCell ref="D1203:G1203"/>
    <mergeCell ref="D1204:G1204"/>
    <mergeCell ref="D1205:G1205"/>
    <mergeCell ref="D1230:G1230"/>
    <mergeCell ref="D1231:G1231"/>
    <mergeCell ref="D1232:G1232"/>
    <mergeCell ref="D1233:G1233"/>
    <mergeCell ref="D1234:G1234"/>
    <mergeCell ref="D1235:G1235"/>
    <mergeCell ref="D1224:G1224"/>
    <mergeCell ref="D1225:G1225"/>
    <mergeCell ref="D1226:G1226"/>
    <mergeCell ref="D1227:G1227"/>
    <mergeCell ref="D1228:G1228"/>
    <mergeCell ref="D1229:G1229"/>
    <mergeCell ref="D1218:G1218"/>
    <mergeCell ref="D1219:G1219"/>
    <mergeCell ref="D1220:G1220"/>
    <mergeCell ref="D1221:G1221"/>
    <mergeCell ref="D1222:G1222"/>
    <mergeCell ref="D1223:G1223"/>
    <mergeCell ref="D1248:G1248"/>
    <mergeCell ref="D1249:G1249"/>
    <mergeCell ref="D1250:G1250"/>
    <mergeCell ref="D1251:G1251"/>
    <mergeCell ref="D1252:G1252"/>
    <mergeCell ref="D1253:G1253"/>
    <mergeCell ref="D1242:G1242"/>
    <mergeCell ref="D1243:G1243"/>
    <mergeCell ref="D1244:G1244"/>
    <mergeCell ref="D1245:G1245"/>
    <mergeCell ref="D1246:G1246"/>
    <mergeCell ref="D1247:G1247"/>
    <mergeCell ref="D1236:G1236"/>
    <mergeCell ref="D1237:G1237"/>
    <mergeCell ref="D1238:G1238"/>
    <mergeCell ref="D1239:G1239"/>
    <mergeCell ref="D1240:G1240"/>
    <mergeCell ref="D1241:G1241"/>
    <mergeCell ref="D1266:G1266"/>
    <mergeCell ref="D1267:G1267"/>
    <mergeCell ref="D1268:G1268"/>
    <mergeCell ref="D1269:G1269"/>
    <mergeCell ref="D1270:G1270"/>
    <mergeCell ref="D1271:G1271"/>
    <mergeCell ref="D1260:G1260"/>
    <mergeCell ref="D1261:G1261"/>
    <mergeCell ref="D1262:G1262"/>
    <mergeCell ref="D1263:G1263"/>
    <mergeCell ref="D1264:G1264"/>
    <mergeCell ref="D1265:G1265"/>
    <mergeCell ref="D1254:G1254"/>
    <mergeCell ref="D1255:G1255"/>
    <mergeCell ref="D1256:G1256"/>
    <mergeCell ref="D1257:G1257"/>
    <mergeCell ref="D1258:G1258"/>
    <mergeCell ref="D1259:G1259"/>
    <mergeCell ref="D1284:G1284"/>
    <mergeCell ref="D1285:G1285"/>
    <mergeCell ref="D1286:G1286"/>
    <mergeCell ref="D1287:G1287"/>
    <mergeCell ref="D1288:G1288"/>
    <mergeCell ref="D1289:G1289"/>
    <mergeCell ref="D1278:G1278"/>
    <mergeCell ref="D1279:G1279"/>
    <mergeCell ref="D1280:G1280"/>
    <mergeCell ref="D1281:G1281"/>
    <mergeCell ref="D1282:G1282"/>
    <mergeCell ref="D1283:G1283"/>
    <mergeCell ref="D1272:G1272"/>
    <mergeCell ref="D1273:G1273"/>
    <mergeCell ref="D1274:G1274"/>
    <mergeCell ref="D1275:G1275"/>
    <mergeCell ref="D1276:G1276"/>
    <mergeCell ref="D1277:G1277"/>
    <mergeCell ref="D1302:G1302"/>
    <mergeCell ref="D1303:G1303"/>
    <mergeCell ref="D1304:G1304"/>
    <mergeCell ref="D1305:G1305"/>
    <mergeCell ref="D1306:G1306"/>
    <mergeCell ref="D1307:G1307"/>
    <mergeCell ref="D1296:G1296"/>
    <mergeCell ref="D1297:G1297"/>
    <mergeCell ref="D1298:G1298"/>
    <mergeCell ref="D1299:G1299"/>
    <mergeCell ref="D1300:G1300"/>
    <mergeCell ref="D1301:G1301"/>
    <mergeCell ref="D1290:G1290"/>
    <mergeCell ref="D1291:G1291"/>
    <mergeCell ref="D1292:G1292"/>
    <mergeCell ref="D1293:G1293"/>
    <mergeCell ref="D1294:G1294"/>
    <mergeCell ref="D1295:G1295"/>
    <mergeCell ref="D1320:G1320"/>
    <mergeCell ref="D1321:G1321"/>
    <mergeCell ref="D1322:G1322"/>
    <mergeCell ref="D1323:G1323"/>
    <mergeCell ref="D1324:G1324"/>
    <mergeCell ref="D1325:G1325"/>
    <mergeCell ref="D1314:G1314"/>
    <mergeCell ref="D1315:G1315"/>
    <mergeCell ref="D1316:G1316"/>
    <mergeCell ref="D1317:G1317"/>
    <mergeCell ref="D1318:G1318"/>
    <mergeCell ref="D1319:G1319"/>
    <mergeCell ref="D1308:G1308"/>
    <mergeCell ref="D1309:G1309"/>
    <mergeCell ref="D1310:G1310"/>
    <mergeCell ref="D1311:G1311"/>
    <mergeCell ref="D1312:G1312"/>
    <mergeCell ref="D1313:G1313"/>
    <mergeCell ref="D1338:G1338"/>
    <mergeCell ref="D1339:G1339"/>
    <mergeCell ref="D1340:G1340"/>
    <mergeCell ref="D1341:G1341"/>
    <mergeCell ref="D1342:G1342"/>
    <mergeCell ref="D1343:G1343"/>
    <mergeCell ref="D1332:G1332"/>
    <mergeCell ref="D1333:G1333"/>
    <mergeCell ref="D1334:G1334"/>
    <mergeCell ref="D1335:G1335"/>
    <mergeCell ref="D1336:G1336"/>
    <mergeCell ref="D1337:G1337"/>
    <mergeCell ref="D1326:G1326"/>
    <mergeCell ref="D1327:G1327"/>
    <mergeCell ref="D1328:G1328"/>
    <mergeCell ref="D1329:G1329"/>
    <mergeCell ref="D1330:G1330"/>
    <mergeCell ref="D1331:G1331"/>
    <mergeCell ref="D1356:G1356"/>
    <mergeCell ref="D1357:G1357"/>
    <mergeCell ref="D1358:G1358"/>
    <mergeCell ref="D1359:G1359"/>
    <mergeCell ref="D1360:G1360"/>
    <mergeCell ref="D1361:G1361"/>
    <mergeCell ref="D1350:G1350"/>
    <mergeCell ref="D1351:G1351"/>
    <mergeCell ref="D1352:G1352"/>
    <mergeCell ref="D1353:G1353"/>
    <mergeCell ref="D1354:G1354"/>
    <mergeCell ref="D1355:G1355"/>
    <mergeCell ref="D1344:G1344"/>
    <mergeCell ref="D1345:G1345"/>
    <mergeCell ref="D1346:G1346"/>
    <mergeCell ref="D1347:G1347"/>
    <mergeCell ref="D1348:G1348"/>
    <mergeCell ref="D1349:G1349"/>
    <mergeCell ref="D1374:G1374"/>
    <mergeCell ref="D1375:G1375"/>
    <mergeCell ref="D1376:G1376"/>
    <mergeCell ref="D1377:G1377"/>
    <mergeCell ref="D1378:G1378"/>
    <mergeCell ref="D1379:G1379"/>
    <mergeCell ref="D1368:G1368"/>
    <mergeCell ref="D1369:G1369"/>
    <mergeCell ref="D1370:G1370"/>
    <mergeCell ref="D1371:G1371"/>
    <mergeCell ref="D1372:G1372"/>
    <mergeCell ref="D1373:G1373"/>
    <mergeCell ref="D1362:G1362"/>
    <mergeCell ref="D1363:G1363"/>
    <mergeCell ref="D1364:G1364"/>
    <mergeCell ref="D1365:G1365"/>
    <mergeCell ref="D1366:G1366"/>
    <mergeCell ref="D1367:G1367"/>
    <mergeCell ref="D1392:G1392"/>
    <mergeCell ref="D1393:G1393"/>
    <mergeCell ref="D1394:G1394"/>
    <mergeCell ref="D1395:G1395"/>
    <mergeCell ref="D1396:G1396"/>
    <mergeCell ref="D1397:G1397"/>
    <mergeCell ref="D1386:G1386"/>
    <mergeCell ref="D1387:G1387"/>
    <mergeCell ref="D1388:G1388"/>
    <mergeCell ref="D1389:G1389"/>
    <mergeCell ref="D1390:G1390"/>
    <mergeCell ref="D1391:G1391"/>
    <mergeCell ref="D1380:G1380"/>
    <mergeCell ref="D1381:G1381"/>
    <mergeCell ref="D1382:G1382"/>
    <mergeCell ref="D1383:G1383"/>
    <mergeCell ref="D1384:G1384"/>
    <mergeCell ref="D1385:G1385"/>
    <mergeCell ref="D1410:G1410"/>
    <mergeCell ref="D1411:G1411"/>
    <mergeCell ref="D1412:G1412"/>
    <mergeCell ref="D1413:G1413"/>
    <mergeCell ref="D1414:G1414"/>
    <mergeCell ref="D1415:G1415"/>
    <mergeCell ref="D1404:G1404"/>
    <mergeCell ref="D1405:G1405"/>
    <mergeCell ref="D1406:G1406"/>
    <mergeCell ref="D1407:G1407"/>
    <mergeCell ref="D1408:G1408"/>
    <mergeCell ref="D1409:G1409"/>
    <mergeCell ref="D1398:G1398"/>
    <mergeCell ref="D1399:G1399"/>
    <mergeCell ref="D1400:G1400"/>
    <mergeCell ref="D1401:G1401"/>
    <mergeCell ref="D1402:G1402"/>
    <mergeCell ref="D1403:G1403"/>
    <mergeCell ref="D1428:G1428"/>
    <mergeCell ref="D1429:G1429"/>
    <mergeCell ref="D1430:G1430"/>
    <mergeCell ref="D1431:G1431"/>
    <mergeCell ref="D1432:G1432"/>
    <mergeCell ref="D1433:G1433"/>
    <mergeCell ref="D1422:G1422"/>
    <mergeCell ref="D1423:G1423"/>
    <mergeCell ref="D1424:G1424"/>
    <mergeCell ref="D1425:G1425"/>
    <mergeCell ref="D1426:G1426"/>
    <mergeCell ref="D1427:G1427"/>
    <mergeCell ref="D1416:G1416"/>
    <mergeCell ref="D1417:G1417"/>
    <mergeCell ref="D1418:G1418"/>
    <mergeCell ref="D1419:G1419"/>
    <mergeCell ref="D1420:G1420"/>
    <mergeCell ref="D1421:G1421"/>
    <mergeCell ref="D1446:G1446"/>
    <mergeCell ref="D1447:G1447"/>
    <mergeCell ref="D1448:G1448"/>
    <mergeCell ref="D1449:G1449"/>
    <mergeCell ref="D1450:G1450"/>
    <mergeCell ref="D1451:G1451"/>
    <mergeCell ref="D1440:G1440"/>
    <mergeCell ref="D1441:G1441"/>
    <mergeCell ref="D1442:G1442"/>
    <mergeCell ref="D1443:G1443"/>
    <mergeCell ref="D1444:G1444"/>
    <mergeCell ref="D1445:G1445"/>
    <mergeCell ref="D1434:G1434"/>
    <mergeCell ref="D1435:G1435"/>
    <mergeCell ref="D1436:G1436"/>
    <mergeCell ref="D1437:G1437"/>
    <mergeCell ref="D1438:G1438"/>
    <mergeCell ref="D1439:G1439"/>
    <mergeCell ref="D1464:G1464"/>
    <mergeCell ref="D1465:G1465"/>
    <mergeCell ref="D1466:G1466"/>
    <mergeCell ref="D1467:G1467"/>
    <mergeCell ref="D1468:G1468"/>
    <mergeCell ref="D1469:G1469"/>
    <mergeCell ref="D1458:G1458"/>
    <mergeCell ref="D1459:G1459"/>
    <mergeCell ref="D1460:G1460"/>
    <mergeCell ref="D1461:G1461"/>
    <mergeCell ref="D1462:G1462"/>
    <mergeCell ref="D1463:G1463"/>
    <mergeCell ref="D1452:G1452"/>
    <mergeCell ref="D1453:G1453"/>
    <mergeCell ref="D1454:G1454"/>
    <mergeCell ref="D1455:G1455"/>
    <mergeCell ref="D1456:G1456"/>
    <mergeCell ref="D1457:G1457"/>
    <mergeCell ref="D1482:G1482"/>
    <mergeCell ref="D1483:G1483"/>
    <mergeCell ref="D1484:G1484"/>
    <mergeCell ref="D1485:G1485"/>
    <mergeCell ref="D1486:G1486"/>
    <mergeCell ref="D1487:G1487"/>
    <mergeCell ref="D1476:G1476"/>
    <mergeCell ref="D1477:G1477"/>
    <mergeCell ref="D1478:G1478"/>
    <mergeCell ref="D1479:G1479"/>
    <mergeCell ref="D1480:G1480"/>
    <mergeCell ref="D1481:G1481"/>
    <mergeCell ref="D1470:G1470"/>
    <mergeCell ref="D1471:G1471"/>
    <mergeCell ref="D1472:G1472"/>
    <mergeCell ref="D1473:G1473"/>
    <mergeCell ref="D1474:G1474"/>
    <mergeCell ref="D1475:G1475"/>
    <mergeCell ref="D1500:G1500"/>
    <mergeCell ref="D1501:G1501"/>
    <mergeCell ref="D1502:G1502"/>
    <mergeCell ref="D1503:G1503"/>
    <mergeCell ref="D1504:G1504"/>
    <mergeCell ref="D1505:G1505"/>
    <mergeCell ref="D1494:G1494"/>
    <mergeCell ref="D1495:G1495"/>
    <mergeCell ref="D1496:G1496"/>
    <mergeCell ref="D1497:G1497"/>
    <mergeCell ref="D1498:G1498"/>
    <mergeCell ref="D1499:G1499"/>
    <mergeCell ref="D1488:G1488"/>
    <mergeCell ref="D1489:G1489"/>
    <mergeCell ref="D1490:G1490"/>
    <mergeCell ref="D1491:G1491"/>
    <mergeCell ref="D1492:G1492"/>
    <mergeCell ref="D1493:G1493"/>
    <mergeCell ref="D1518:G1518"/>
    <mergeCell ref="D1519:G1519"/>
    <mergeCell ref="D1520:G1520"/>
    <mergeCell ref="D1521:G1521"/>
    <mergeCell ref="D1522:G1522"/>
    <mergeCell ref="D1523:G1523"/>
    <mergeCell ref="D1512:G1512"/>
    <mergeCell ref="D1513:G1513"/>
    <mergeCell ref="D1514:G1514"/>
    <mergeCell ref="D1515:G1515"/>
    <mergeCell ref="D1516:G1516"/>
    <mergeCell ref="D1517:G1517"/>
    <mergeCell ref="D1506:G1506"/>
    <mergeCell ref="D1507:G1507"/>
    <mergeCell ref="D1508:G1508"/>
    <mergeCell ref="D1509:G1509"/>
    <mergeCell ref="D1510:G1510"/>
    <mergeCell ref="D1511:G1511"/>
    <mergeCell ref="D1536:G1536"/>
    <mergeCell ref="D1537:G1537"/>
    <mergeCell ref="D1538:G1538"/>
    <mergeCell ref="D1539:G1539"/>
    <mergeCell ref="D1540:G1540"/>
    <mergeCell ref="D1541:G1541"/>
    <mergeCell ref="D1530:G1530"/>
    <mergeCell ref="D1531:G1531"/>
    <mergeCell ref="D1532:G1532"/>
    <mergeCell ref="D1533:G1533"/>
    <mergeCell ref="D1534:G1534"/>
    <mergeCell ref="D1535:G1535"/>
    <mergeCell ref="D1524:G1524"/>
    <mergeCell ref="D1525:G1525"/>
    <mergeCell ref="D1526:G1526"/>
    <mergeCell ref="D1527:G1527"/>
    <mergeCell ref="D1528:G1528"/>
    <mergeCell ref="D1529:G1529"/>
    <mergeCell ref="D1554:G1554"/>
    <mergeCell ref="D1555:G1555"/>
    <mergeCell ref="D1556:G1556"/>
    <mergeCell ref="D1557:G1557"/>
    <mergeCell ref="D1558:G1558"/>
    <mergeCell ref="D1559:G1559"/>
    <mergeCell ref="D1548:G1548"/>
    <mergeCell ref="D1549:G1549"/>
    <mergeCell ref="D1550:G1550"/>
    <mergeCell ref="D1551:G1551"/>
    <mergeCell ref="D1552:G1552"/>
    <mergeCell ref="D1553:G1553"/>
    <mergeCell ref="D1542:G1542"/>
    <mergeCell ref="D1543:G1543"/>
    <mergeCell ref="D1544:G1544"/>
    <mergeCell ref="D1545:G1545"/>
    <mergeCell ref="D1546:G1546"/>
    <mergeCell ref="D1547:G1547"/>
    <mergeCell ref="D1572:G1572"/>
    <mergeCell ref="D1573:G1573"/>
    <mergeCell ref="D1574:G1574"/>
    <mergeCell ref="D1575:G1575"/>
    <mergeCell ref="D1576:G1576"/>
    <mergeCell ref="D1577:G1577"/>
    <mergeCell ref="D1566:G1566"/>
    <mergeCell ref="D1567:G1567"/>
    <mergeCell ref="D1568:G1568"/>
    <mergeCell ref="D1569:G1569"/>
    <mergeCell ref="D1570:G1570"/>
    <mergeCell ref="D1571:G1571"/>
    <mergeCell ref="D1560:G1560"/>
    <mergeCell ref="D1561:G1561"/>
    <mergeCell ref="D1562:G1562"/>
    <mergeCell ref="D1563:G1563"/>
    <mergeCell ref="D1564:G1564"/>
    <mergeCell ref="D1565:G1565"/>
    <mergeCell ref="D1590:G1590"/>
    <mergeCell ref="D1591:G1591"/>
    <mergeCell ref="D1592:G1592"/>
    <mergeCell ref="D1593:G1593"/>
    <mergeCell ref="D1594:G1594"/>
    <mergeCell ref="D1595:G1595"/>
    <mergeCell ref="D1584:G1584"/>
    <mergeCell ref="D1585:G1585"/>
    <mergeCell ref="D1586:G1586"/>
    <mergeCell ref="D1587:G1587"/>
    <mergeCell ref="D1588:G1588"/>
    <mergeCell ref="D1589:G1589"/>
    <mergeCell ref="D1578:G1578"/>
    <mergeCell ref="D1579:G1579"/>
    <mergeCell ref="D1580:G1580"/>
    <mergeCell ref="D1581:G1581"/>
    <mergeCell ref="D1582:G1582"/>
    <mergeCell ref="D1583:G1583"/>
    <mergeCell ref="D1608:G1608"/>
    <mergeCell ref="D1609:G1609"/>
    <mergeCell ref="D1610:G1610"/>
    <mergeCell ref="D1611:G1611"/>
    <mergeCell ref="D1612:G1612"/>
    <mergeCell ref="D1613:G1613"/>
    <mergeCell ref="D1602:G1602"/>
    <mergeCell ref="D1603:G1603"/>
    <mergeCell ref="D1604:G1604"/>
    <mergeCell ref="D1605:G1605"/>
    <mergeCell ref="D1606:G1606"/>
    <mergeCell ref="D1607:G1607"/>
    <mergeCell ref="D1596:G1596"/>
    <mergeCell ref="D1597:G1597"/>
    <mergeCell ref="D1598:G1598"/>
    <mergeCell ref="D1599:G1599"/>
    <mergeCell ref="D1600:G1600"/>
    <mergeCell ref="D1601:G1601"/>
    <mergeCell ref="D1626:G1626"/>
    <mergeCell ref="D1627:G1627"/>
    <mergeCell ref="D1628:G1628"/>
    <mergeCell ref="D1629:G1629"/>
    <mergeCell ref="D1630:G1630"/>
    <mergeCell ref="D1631:G1631"/>
    <mergeCell ref="D1620:G1620"/>
    <mergeCell ref="D1621:G1621"/>
    <mergeCell ref="D1622:G1622"/>
    <mergeCell ref="D1623:G1623"/>
    <mergeCell ref="D1624:G1624"/>
    <mergeCell ref="D1625:G1625"/>
    <mergeCell ref="D1614:G1614"/>
    <mergeCell ref="D1615:G1615"/>
    <mergeCell ref="D1616:G1616"/>
    <mergeCell ref="D1617:G1617"/>
    <mergeCell ref="D1618:G1618"/>
    <mergeCell ref="D1619:G1619"/>
    <mergeCell ref="D1644:G1644"/>
    <mergeCell ref="D1645:G1645"/>
    <mergeCell ref="D1646:G1646"/>
    <mergeCell ref="D1647:G1647"/>
    <mergeCell ref="D1648:G1648"/>
    <mergeCell ref="D1649:G1649"/>
    <mergeCell ref="D1638:G1638"/>
    <mergeCell ref="D1639:G1639"/>
    <mergeCell ref="D1640:G1640"/>
    <mergeCell ref="D1641:G1641"/>
    <mergeCell ref="D1642:G1642"/>
    <mergeCell ref="D1643:G1643"/>
    <mergeCell ref="D1632:G1632"/>
    <mergeCell ref="D1633:G1633"/>
    <mergeCell ref="D1634:G1634"/>
    <mergeCell ref="D1635:G1635"/>
    <mergeCell ref="D1636:G1636"/>
    <mergeCell ref="D1637:G1637"/>
    <mergeCell ref="D1662:G1662"/>
    <mergeCell ref="D1663:G1663"/>
    <mergeCell ref="D1664:G1664"/>
    <mergeCell ref="D1665:G1665"/>
    <mergeCell ref="D1666:G1666"/>
    <mergeCell ref="D1667:G1667"/>
    <mergeCell ref="D1656:G1656"/>
    <mergeCell ref="D1657:G1657"/>
    <mergeCell ref="D1658:G1658"/>
    <mergeCell ref="D1659:G1659"/>
    <mergeCell ref="D1660:G1660"/>
    <mergeCell ref="D1661:G1661"/>
    <mergeCell ref="D1650:G1650"/>
    <mergeCell ref="D1651:G1651"/>
    <mergeCell ref="D1652:G1652"/>
    <mergeCell ref="D1653:G1653"/>
    <mergeCell ref="D1654:G1654"/>
    <mergeCell ref="D1655:G1655"/>
    <mergeCell ref="D1680:G1680"/>
    <mergeCell ref="D1681:G1681"/>
    <mergeCell ref="D1682:G1682"/>
    <mergeCell ref="D1683:G1683"/>
    <mergeCell ref="D1684:G1684"/>
    <mergeCell ref="D1685:G1685"/>
    <mergeCell ref="D1674:G1674"/>
    <mergeCell ref="D1675:G1675"/>
    <mergeCell ref="D1676:G1676"/>
    <mergeCell ref="D1677:G1677"/>
    <mergeCell ref="D1678:G1678"/>
    <mergeCell ref="D1679:G1679"/>
    <mergeCell ref="D1668:G1668"/>
    <mergeCell ref="D1669:G1669"/>
    <mergeCell ref="D1670:G1670"/>
    <mergeCell ref="D1671:G1671"/>
    <mergeCell ref="D1672:G1672"/>
    <mergeCell ref="D1673:G1673"/>
    <mergeCell ref="D1698:G1698"/>
    <mergeCell ref="D1699:G1699"/>
    <mergeCell ref="D1700:G1700"/>
    <mergeCell ref="D1701:G1701"/>
    <mergeCell ref="D1702:G1702"/>
    <mergeCell ref="D1703:G1703"/>
    <mergeCell ref="D1692:G1692"/>
    <mergeCell ref="D1693:G1693"/>
    <mergeCell ref="D1694:G1694"/>
    <mergeCell ref="D1695:G1695"/>
    <mergeCell ref="D1696:G1696"/>
    <mergeCell ref="D1697:G1697"/>
    <mergeCell ref="D1686:G1686"/>
    <mergeCell ref="D1687:G1687"/>
    <mergeCell ref="D1688:G1688"/>
    <mergeCell ref="D1689:G1689"/>
    <mergeCell ref="D1690:G1690"/>
    <mergeCell ref="D1691:G1691"/>
    <mergeCell ref="D1716:G1716"/>
    <mergeCell ref="D1717:G1717"/>
    <mergeCell ref="D1718:G1718"/>
    <mergeCell ref="D1719:G1719"/>
    <mergeCell ref="D1720:G1720"/>
    <mergeCell ref="D1721:G1721"/>
    <mergeCell ref="D1710:G1710"/>
    <mergeCell ref="D1711:G1711"/>
    <mergeCell ref="D1712:G1712"/>
    <mergeCell ref="D1713:G1713"/>
    <mergeCell ref="D1714:G1714"/>
    <mergeCell ref="D1715:G1715"/>
    <mergeCell ref="D1704:G1704"/>
    <mergeCell ref="D1705:G1705"/>
    <mergeCell ref="D1706:G1706"/>
    <mergeCell ref="D1707:G1707"/>
    <mergeCell ref="D1708:G1708"/>
    <mergeCell ref="D1709:G1709"/>
    <mergeCell ref="D1734:G1734"/>
    <mergeCell ref="D1735:G1735"/>
    <mergeCell ref="D1736:G1736"/>
    <mergeCell ref="D1737:G1737"/>
    <mergeCell ref="D1738:G1738"/>
    <mergeCell ref="D1739:G1739"/>
    <mergeCell ref="D1728:G1728"/>
    <mergeCell ref="D1729:G1729"/>
    <mergeCell ref="D1730:G1730"/>
    <mergeCell ref="D1731:G1731"/>
    <mergeCell ref="D1732:G1732"/>
    <mergeCell ref="D1733:G1733"/>
    <mergeCell ref="D1722:G1722"/>
    <mergeCell ref="D1723:G1723"/>
    <mergeCell ref="D1724:G1724"/>
    <mergeCell ref="D1725:G1725"/>
    <mergeCell ref="D1726:G1726"/>
    <mergeCell ref="D1727:G1727"/>
    <mergeCell ref="D1752:G1752"/>
    <mergeCell ref="D1753:G1753"/>
    <mergeCell ref="D1754:G1754"/>
    <mergeCell ref="D1755:G1755"/>
    <mergeCell ref="D1756:G1756"/>
    <mergeCell ref="D1757:G1757"/>
    <mergeCell ref="D1746:G1746"/>
    <mergeCell ref="D1747:G1747"/>
    <mergeCell ref="D1748:G1748"/>
    <mergeCell ref="D1749:G1749"/>
    <mergeCell ref="D1750:G1750"/>
    <mergeCell ref="D1751:G1751"/>
    <mergeCell ref="D1740:G1740"/>
    <mergeCell ref="D1741:G1741"/>
    <mergeCell ref="D1742:G1742"/>
    <mergeCell ref="D1743:G1743"/>
    <mergeCell ref="D1744:G1744"/>
    <mergeCell ref="D1745:G1745"/>
    <mergeCell ref="D1770:G1770"/>
    <mergeCell ref="D1771:G1771"/>
    <mergeCell ref="D1772:G1772"/>
    <mergeCell ref="D1773:G1773"/>
    <mergeCell ref="D1774:G1774"/>
    <mergeCell ref="D1775:G1775"/>
    <mergeCell ref="D1764:G1764"/>
    <mergeCell ref="D1765:G1765"/>
    <mergeCell ref="D1766:G1766"/>
    <mergeCell ref="D1767:G1767"/>
    <mergeCell ref="D1768:G1768"/>
    <mergeCell ref="D1769:G1769"/>
    <mergeCell ref="D1758:G1758"/>
    <mergeCell ref="D1759:G1759"/>
    <mergeCell ref="D1760:G1760"/>
    <mergeCell ref="D1761:G1761"/>
    <mergeCell ref="D1762:G1762"/>
    <mergeCell ref="D1763:G1763"/>
    <mergeCell ref="D1788:G1788"/>
    <mergeCell ref="D1789:G1789"/>
    <mergeCell ref="D1790:G1790"/>
    <mergeCell ref="D1791:G1791"/>
    <mergeCell ref="D1792:G1792"/>
    <mergeCell ref="D1793:G1793"/>
    <mergeCell ref="D1782:G1782"/>
    <mergeCell ref="D1783:G1783"/>
    <mergeCell ref="D1784:G1784"/>
    <mergeCell ref="D1785:G1785"/>
    <mergeCell ref="D1786:G1786"/>
    <mergeCell ref="D1787:G1787"/>
    <mergeCell ref="D1776:G1776"/>
    <mergeCell ref="D1777:G1777"/>
    <mergeCell ref="D1778:G1778"/>
    <mergeCell ref="D1779:G1779"/>
    <mergeCell ref="D1780:G1780"/>
    <mergeCell ref="D1781:G1781"/>
    <mergeCell ref="D1806:G1806"/>
    <mergeCell ref="D1807:G1807"/>
    <mergeCell ref="D1808:G1808"/>
    <mergeCell ref="D1809:G1809"/>
    <mergeCell ref="D1810:G1810"/>
    <mergeCell ref="D1811:G1811"/>
    <mergeCell ref="D1800:G1800"/>
    <mergeCell ref="D1801:G1801"/>
    <mergeCell ref="D1802:G1802"/>
    <mergeCell ref="D1803:G1803"/>
    <mergeCell ref="D1804:G1804"/>
    <mergeCell ref="D1805:G1805"/>
    <mergeCell ref="D1794:G1794"/>
    <mergeCell ref="D1795:G1795"/>
    <mergeCell ref="D1796:G1796"/>
    <mergeCell ref="D1797:G1797"/>
    <mergeCell ref="D1798:G1798"/>
    <mergeCell ref="D1799:G1799"/>
    <mergeCell ref="D1824:G1824"/>
    <mergeCell ref="D1825:G1825"/>
    <mergeCell ref="D1826:G1826"/>
    <mergeCell ref="D1827:G1827"/>
    <mergeCell ref="D1828:G1828"/>
    <mergeCell ref="D1829:G1829"/>
    <mergeCell ref="D1818:G1818"/>
    <mergeCell ref="D1819:G1819"/>
    <mergeCell ref="D1820:G1820"/>
    <mergeCell ref="D1821:G1821"/>
    <mergeCell ref="D1822:G1822"/>
    <mergeCell ref="D1823:G1823"/>
    <mergeCell ref="D1812:G1812"/>
    <mergeCell ref="D1813:G1813"/>
    <mergeCell ref="D1814:G1814"/>
    <mergeCell ref="D1815:G1815"/>
    <mergeCell ref="D1816:G1816"/>
    <mergeCell ref="D1817:G1817"/>
    <mergeCell ref="D1842:G1842"/>
    <mergeCell ref="D1843:G1843"/>
    <mergeCell ref="D1844:G1844"/>
    <mergeCell ref="D1845:G1845"/>
    <mergeCell ref="D1846:G1846"/>
    <mergeCell ref="D1847:G1847"/>
    <mergeCell ref="D1836:G1836"/>
    <mergeCell ref="D1837:G1837"/>
    <mergeCell ref="D1838:G1838"/>
    <mergeCell ref="D1839:G1839"/>
    <mergeCell ref="D1840:G1840"/>
    <mergeCell ref="D1841:G1841"/>
    <mergeCell ref="D1830:G1830"/>
    <mergeCell ref="D1831:G1831"/>
    <mergeCell ref="D1832:G1832"/>
    <mergeCell ref="D1833:G1833"/>
    <mergeCell ref="D1834:G1834"/>
    <mergeCell ref="D1835:G1835"/>
    <mergeCell ref="D1860:G1860"/>
    <mergeCell ref="D1861:G1861"/>
    <mergeCell ref="D1862:G1862"/>
    <mergeCell ref="D1863:G1863"/>
    <mergeCell ref="D1864:G1864"/>
    <mergeCell ref="D1865:G1865"/>
    <mergeCell ref="D1854:G1854"/>
    <mergeCell ref="D1855:G1855"/>
    <mergeCell ref="D1856:G1856"/>
    <mergeCell ref="D1857:G1857"/>
    <mergeCell ref="D1858:G1858"/>
    <mergeCell ref="D1859:G1859"/>
    <mergeCell ref="D1848:G1848"/>
    <mergeCell ref="D1849:G1849"/>
    <mergeCell ref="D1850:G1850"/>
    <mergeCell ref="D1851:G1851"/>
    <mergeCell ref="D1852:G1852"/>
    <mergeCell ref="D1853:G1853"/>
    <mergeCell ref="D1878:G1878"/>
    <mergeCell ref="D1879:G1879"/>
    <mergeCell ref="D1880:G1880"/>
    <mergeCell ref="D1881:G1881"/>
    <mergeCell ref="D1882:G1882"/>
    <mergeCell ref="D1883:G1883"/>
    <mergeCell ref="D1872:G1872"/>
    <mergeCell ref="D1873:G1873"/>
    <mergeCell ref="D1874:G1874"/>
    <mergeCell ref="D1875:G1875"/>
    <mergeCell ref="D1876:G1876"/>
    <mergeCell ref="D1877:G1877"/>
    <mergeCell ref="D1866:G1866"/>
    <mergeCell ref="D1867:G1867"/>
    <mergeCell ref="D1868:G1868"/>
    <mergeCell ref="D1869:G1869"/>
    <mergeCell ref="D1870:G1870"/>
    <mergeCell ref="D1871:G1871"/>
    <mergeCell ref="D1896:G1896"/>
    <mergeCell ref="D1897:G1897"/>
    <mergeCell ref="D1898:G1898"/>
    <mergeCell ref="D1899:G1899"/>
    <mergeCell ref="D1900:G1900"/>
    <mergeCell ref="D1901:G1901"/>
    <mergeCell ref="D1890:G1890"/>
    <mergeCell ref="D1891:G1891"/>
    <mergeCell ref="D1892:G1892"/>
    <mergeCell ref="D1893:G1893"/>
    <mergeCell ref="D1894:G1894"/>
    <mergeCell ref="D1895:G1895"/>
    <mergeCell ref="D1884:G1884"/>
    <mergeCell ref="D1885:G1885"/>
    <mergeCell ref="D1886:G1886"/>
    <mergeCell ref="D1887:G1887"/>
    <mergeCell ref="D1888:G1888"/>
    <mergeCell ref="D1889:G1889"/>
    <mergeCell ref="D1914:G1914"/>
    <mergeCell ref="D1915:G1915"/>
    <mergeCell ref="D1916:G1916"/>
    <mergeCell ref="D1917:G1917"/>
    <mergeCell ref="D1918:G1918"/>
    <mergeCell ref="D1919:G1919"/>
    <mergeCell ref="D1908:G1908"/>
    <mergeCell ref="D1909:G1909"/>
    <mergeCell ref="D1910:G1910"/>
    <mergeCell ref="D1911:G1911"/>
    <mergeCell ref="D1912:G1912"/>
    <mergeCell ref="D1913:G1913"/>
    <mergeCell ref="D1902:G1902"/>
    <mergeCell ref="D1903:G1903"/>
    <mergeCell ref="D1904:G1904"/>
    <mergeCell ref="D1905:G1905"/>
    <mergeCell ref="D1906:G1906"/>
    <mergeCell ref="D1907:G1907"/>
    <mergeCell ref="D1932:G1932"/>
    <mergeCell ref="D1933:G1933"/>
    <mergeCell ref="D1934:G1934"/>
    <mergeCell ref="D1935:G1935"/>
    <mergeCell ref="D1936:G1936"/>
    <mergeCell ref="D1937:G1937"/>
    <mergeCell ref="D1926:G1926"/>
    <mergeCell ref="D1927:G1927"/>
    <mergeCell ref="D1928:G1928"/>
    <mergeCell ref="D1929:G1929"/>
    <mergeCell ref="D1930:G1930"/>
    <mergeCell ref="D1931:G1931"/>
    <mergeCell ref="D1920:G1920"/>
    <mergeCell ref="D1921:G1921"/>
    <mergeCell ref="D1922:G1922"/>
    <mergeCell ref="D1923:G1923"/>
    <mergeCell ref="D1924:G1924"/>
    <mergeCell ref="D1925:G1925"/>
    <mergeCell ref="D1950:G1950"/>
    <mergeCell ref="D1951:G1951"/>
    <mergeCell ref="D1952:G1952"/>
    <mergeCell ref="D1953:G1953"/>
    <mergeCell ref="D1954:G1954"/>
    <mergeCell ref="D1955:G1955"/>
    <mergeCell ref="D1944:G1944"/>
    <mergeCell ref="D1945:G1945"/>
    <mergeCell ref="D1946:G1946"/>
    <mergeCell ref="D1947:G1947"/>
    <mergeCell ref="D1948:G1948"/>
    <mergeCell ref="D1949:G1949"/>
    <mergeCell ref="D1938:G1938"/>
    <mergeCell ref="D1939:G1939"/>
    <mergeCell ref="D1940:G1940"/>
    <mergeCell ref="D1941:G1941"/>
    <mergeCell ref="D1942:G1942"/>
    <mergeCell ref="D1943:G1943"/>
    <mergeCell ref="D1976:G1976"/>
    <mergeCell ref="D1977:G1977"/>
    <mergeCell ref="D1978:G1978"/>
    <mergeCell ref="D1979:G1979"/>
    <mergeCell ref="D1968:G1968"/>
    <mergeCell ref="D1969:G1969"/>
    <mergeCell ref="D1970:G1970"/>
    <mergeCell ref="D1971:G1971"/>
    <mergeCell ref="D1972:G1972"/>
    <mergeCell ref="D1973:G1973"/>
    <mergeCell ref="D1962:G1962"/>
    <mergeCell ref="D1963:G1963"/>
    <mergeCell ref="D1964:G1964"/>
    <mergeCell ref="D1965:G1965"/>
    <mergeCell ref="D1966:G1966"/>
    <mergeCell ref="D1967:G1967"/>
    <mergeCell ref="D1956:G1956"/>
    <mergeCell ref="D1957:G1957"/>
    <mergeCell ref="D1958:G1958"/>
    <mergeCell ref="D1959:G1959"/>
    <mergeCell ref="D1960:G1960"/>
    <mergeCell ref="D1961:G1961"/>
    <mergeCell ref="D2004:G2004"/>
    <mergeCell ref="O3:Q3"/>
    <mergeCell ref="D46:G46"/>
    <mergeCell ref="D47:G47"/>
    <mergeCell ref="D48:G48"/>
    <mergeCell ref="D49:G49"/>
    <mergeCell ref="D1998:G1998"/>
    <mergeCell ref="D1999:G1999"/>
    <mergeCell ref="D2000:G2000"/>
    <mergeCell ref="D2001:G2001"/>
    <mergeCell ref="D2002:G2002"/>
    <mergeCell ref="D2003:G2003"/>
    <mergeCell ref="D1992:G1992"/>
    <mergeCell ref="D1993:G1993"/>
    <mergeCell ref="D1994:G1994"/>
    <mergeCell ref="D1995:G1995"/>
    <mergeCell ref="D1996:G1996"/>
    <mergeCell ref="D1997:G1997"/>
    <mergeCell ref="D1986:G1986"/>
    <mergeCell ref="D1987:G1987"/>
    <mergeCell ref="D1988:G1988"/>
    <mergeCell ref="D1989:G1989"/>
    <mergeCell ref="D1990:G1990"/>
    <mergeCell ref="D1991:G1991"/>
    <mergeCell ref="D1980:G1980"/>
    <mergeCell ref="D1981:G1981"/>
    <mergeCell ref="D1982:G1982"/>
    <mergeCell ref="D1983:G1983"/>
    <mergeCell ref="D1984:G1984"/>
    <mergeCell ref="D1985:G1985"/>
    <mergeCell ref="D1974:G1974"/>
    <mergeCell ref="D1975:G1975"/>
    <mergeCell ref="EO3:EP3"/>
    <mergeCell ref="ES2:FT2"/>
    <mergeCell ref="EY3:FA3"/>
    <mergeCell ref="FG3:FI3"/>
    <mergeCell ref="FJ3:FM3"/>
    <mergeCell ref="BM2:CN2"/>
    <mergeCell ref="BS3:BU3"/>
    <mergeCell ref="I2:AJ2"/>
    <mergeCell ref="AK2:BL2"/>
    <mergeCell ref="AQ3:AS3"/>
    <mergeCell ref="AY3:BA3"/>
    <mergeCell ref="BB3:BE3"/>
    <mergeCell ref="D66:G66"/>
    <mergeCell ref="D67:G67"/>
    <mergeCell ref="D68:G68"/>
    <mergeCell ref="D69:G69"/>
    <mergeCell ref="D45:G45"/>
    <mergeCell ref="BV3:BZ3"/>
    <mergeCell ref="FB3:FF3"/>
    <mergeCell ref="DZ3:ED3"/>
    <mergeCell ref="CX3:DB3"/>
    <mergeCell ref="CO3:CS3"/>
    <mergeCell ref="DQ3:DU3"/>
    <mergeCell ref="ES3:EW3"/>
    <mergeCell ref="D62:G62"/>
    <mergeCell ref="D63:G63"/>
    <mergeCell ref="D64:G64"/>
    <mergeCell ref="D65:G65"/>
    <mergeCell ref="IT3:IV3"/>
    <mergeCell ref="IW3:IX3"/>
    <mergeCell ref="HR3:HT3"/>
    <mergeCell ref="HU3:HV3"/>
    <mergeCell ref="HY2:IZ2"/>
    <mergeCell ref="IE3:IG3"/>
    <mergeCell ref="IM3:IO3"/>
    <mergeCell ref="IP3:IS3"/>
    <mergeCell ref="GP3:GR3"/>
    <mergeCell ref="GS3:GT3"/>
    <mergeCell ref="GW2:HX2"/>
    <mergeCell ref="HC3:HE3"/>
    <mergeCell ref="HK3:HM3"/>
    <mergeCell ref="HN3:HQ3"/>
    <mergeCell ref="IH3:IL3"/>
    <mergeCell ref="BM3:BQ3"/>
    <mergeCell ref="DQ2:ER2"/>
    <mergeCell ref="DW3:DY3"/>
    <mergeCell ref="EE3:EG3"/>
    <mergeCell ref="EH3:EK3"/>
    <mergeCell ref="CH3:CJ3"/>
    <mergeCell ref="CK3:CL3"/>
    <mergeCell ref="CO2:DP2"/>
    <mergeCell ref="CU3:CW3"/>
    <mergeCell ref="DC3:DE3"/>
    <mergeCell ref="DF3:DI3"/>
    <mergeCell ref="FN3:FP3"/>
    <mergeCell ref="FQ3:FR3"/>
    <mergeCell ref="FU2:GV2"/>
    <mergeCell ref="GA3:GC3"/>
    <mergeCell ref="GI3:GK3"/>
    <mergeCell ref="GL3:GO3"/>
  </mergeCells>
  <dataValidations count="2">
    <dataValidation type="list" allowBlank="1" showInputMessage="1" showErrorMessage="1" sqref="I954:IZ2004">
      <formula1>#REF!</formula1>
    </dataValidation>
    <dataValidation type="list" allowBlank="1" showInputMessage="1" showErrorMessage="1" sqref="I5:IZ953">
      <formula1>$JA$32:$JA$33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4:BO54"/>
  <sheetViews>
    <sheetView showGridLines="0" tabSelected="1" workbookViewId="0">
      <selection activeCell="H17" sqref="H17"/>
    </sheetView>
  </sheetViews>
  <sheetFormatPr baseColWidth="10" defaultRowHeight="14.5" x14ac:dyDescent="0.35"/>
  <cols>
    <col min="3" max="3" width="13.453125" customWidth="1"/>
    <col min="8" max="16" width="6.453125" customWidth="1"/>
    <col min="17" max="17" width="36.81640625" customWidth="1"/>
    <col min="18" max="18" width="0" hidden="1" customWidth="1"/>
    <col min="19" max="27" width="4.54296875" hidden="1" customWidth="1"/>
    <col min="28" max="31" width="0" hidden="1" customWidth="1"/>
    <col min="32" max="63" width="5" hidden="1" customWidth="1"/>
    <col min="64" max="64" width="7.26953125" hidden="1" customWidth="1"/>
    <col min="65" max="65" width="5.1796875" style="47" hidden="1" customWidth="1"/>
    <col min="66" max="66" width="7.26953125" style="47" hidden="1" customWidth="1"/>
    <col min="67" max="67" width="9.1796875" style="46" hidden="1" customWidth="1"/>
  </cols>
  <sheetData>
    <row r="4" spans="3:67" ht="15.75" customHeight="1" x14ac:dyDescent="0.35">
      <c r="C4" s="168" t="s">
        <v>68</v>
      </c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</row>
    <row r="5" spans="3:67" ht="26.25" customHeight="1" thickBot="1" x14ac:dyDescent="0.4"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</row>
    <row r="6" spans="3:67" ht="15" thickBot="1" x14ac:dyDescent="0.4">
      <c r="C6" s="162" t="s">
        <v>108</v>
      </c>
      <c r="D6" s="163"/>
      <c r="E6" s="127" t="s">
        <v>29</v>
      </c>
      <c r="F6" s="127"/>
      <c r="G6" s="128" t="str">
        <f>CARATULA!C11</f>
        <v>CUSCO</v>
      </c>
      <c r="H6" s="128"/>
      <c r="I6" s="128"/>
      <c r="J6" s="127" t="s">
        <v>30</v>
      </c>
      <c r="K6" s="127"/>
      <c r="L6" s="127"/>
      <c r="M6" s="128" t="str">
        <f>CARATULA!F11</f>
        <v>ANTA</v>
      </c>
      <c r="N6" s="128"/>
      <c r="O6" s="128"/>
      <c r="P6" s="129" t="s">
        <v>108</v>
      </c>
      <c r="Q6" s="130"/>
      <c r="T6" s="12" t="s">
        <v>70</v>
      </c>
    </row>
    <row r="7" spans="3:67" ht="15" thickBot="1" x14ac:dyDescent="0.4">
      <c r="C7" s="164"/>
      <c r="D7" s="165"/>
      <c r="E7" s="127" t="s">
        <v>31</v>
      </c>
      <c r="F7" s="127"/>
      <c r="G7" s="128" t="str">
        <f>CARATULA!G23</f>
        <v>INICIAL</v>
      </c>
      <c r="H7" s="128"/>
      <c r="I7" s="128"/>
      <c r="J7" s="127" t="s">
        <v>32</v>
      </c>
      <c r="K7" s="127"/>
      <c r="L7" s="127"/>
      <c r="M7" s="131" t="str">
        <f>CARATULA!D23</f>
        <v>0526011</v>
      </c>
      <c r="N7" s="128"/>
      <c r="O7" s="128"/>
      <c r="P7" s="129"/>
      <c r="Q7" s="130"/>
      <c r="T7" s="12" t="s">
        <v>71</v>
      </c>
    </row>
    <row r="8" spans="3:67" ht="15" thickBot="1" x14ac:dyDescent="0.4">
      <c r="C8" s="164"/>
      <c r="D8" s="165"/>
      <c r="E8" s="127" t="s">
        <v>35</v>
      </c>
      <c r="F8" s="127"/>
      <c r="G8" s="128" t="str">
        <f>CARATULA!D7</f>
        <v>59 HABASPATA</v>
      </c>
      <c r="H8" s="128"/>
      <c r="I8" s="128"/>
      <c r="J8" s="128"/>
      <c r="K8" s="128"/>
      <c r="L8" s="128"/>
      <c r="M8" s="128"/>
      <c r="N8" s="128"/>
      <c r="O8" s="128"/>
      <c r="P8" s="129"/>
      <c r="Q8" s="130"/>
      <c r="T8" s="12" t="s">
        <v>72</v>
      </c>
    </row>
    <row r="9" spans="3:67" ht="15" thickBot="1" x14ac:dyDescent="0.4">
      <c r="C9" s="164"/>
      <c r="D9" s="165"/>
      <c r="E9" s="127" t="s">
        <v>93</v>
      </c>
      <c r="F9" s="127"/>
      <c r="G9" s="135" t="str">
        <f>VLOOKUP('INFORME INDIVIDUAL'!$M$12,REPORTES!$A$5:$IZ$1048567,2,FALSE)</f>
        <v>3 AÑOS</v>
      </c>
      <c r="H9" s="136"/>
      <c r="I9" s="136"/>
      <c r="J9" s="136"/>
      <c r="K9" s="136"/>
      <c r="L9" s="137"/>
      <c r="M9" s="8" t="s">
        <v>69</v>
      </c>
      <c r="N9" s="133"/>
      <c r="O9" s="134"/>
      <c r="P9" s="129"/>
      <c r="Q9" s="130"/>
      <c r="T9" s="12" t="s">
        <v>73</v>
      </c>
    </row>
    <row r="10" spans="3:67" ht="15" thickBot="1" x14ac:dyDescent="0.4">
      <c r="C10" s="164"/>
      <c r="D10" s="165"/>
      <c r="E10" s="176" t="s">
        <v>36</v>
      </c>
      <c r="F10" s="176"/>
      <c r="G10" s="177" t="str">
        <f>VLOOKUP('INFORME INDIVIDUAL'!$M$12,REPORTES!$A$5:$IZ$1048567,4,FALSE)</f>
        <v>ESTUDIANTE 1</v>
      </c>
      <c r="H10" s="178"/>
      <c r="I10" s="178"/>
      <c r="J10" s="178"/>
      <c r="K10" s="178"/>
      <c r="L10" s="178"/>
      <c r="M10" s="178"/>
      <c r="N10" s="178"/>
      <c r="O10" s="179"/>
      <c r="P10" s="129"/>
      <c r="Q10" s="130"/>
      <c r="T10" s="12" t="s">
        <v>74</v>
      </c>
    </row>
    <row r="11" spans="3:67" ht="15" thickBot="1" x14ac:dyDescent="0.4">
      <c r="C11" s="164"/>
      <c r="D11" s="165"/>
      <c r="E11" s="176"/>
      <c r="F11" s="176"/>
      <c r="G11" s="180"/>
      <c r="H11" s="181"/>
      <c r="I11" s="181"/>
      <c r="J11" s="181"/>
      <c r="K11" s="181"/>
      <c r="L11" s="181"/>
      <c r="M11" s="181"/>
      <c r="N11" s="181"/>
      <c r="O11" s="182"/>
      <c r="P11" s="129"/>
      <c r="Q11" s="130"/>
      <c r="T11" s="12" t="s">
        <v>75</v>
      </c>
    </row>
    <row r="12" spans="3:67" ht="15" thickBot="1" x14ac:dyDescent="0.4">
      <c r="C12" s="166"/>
      <c r="D12" s="167"/>
      <c r="E12" s="127" t="s">
        <v>38</v>
      </c>
      <c r="F12" s="127"/>
      <c r="G12" s="153">
        <f>VLOOKUP('INFORME INDIVIDUAL'!$M$12,REPORTES!$A$5:$IZ$1048567,3,FALSE)</f>
        <v>12345670</v>
      </c>
      <c r="H12" s="154"/>
      <c r="I12" s="155"/>
      <c r="J12" s="127" t="s">
        <v>92</v>
      </c>
      <c r="K12" s="127"/>
      <c r="L12" s="127"/>
      <c r="M12" s="132">
        <v>1</v>
      </c>
      <c r="N12" s="132"/>
      <c r="O12" s="132"/>
      <c r="P12" s="129"/>
      <c r="Q12" s="130"/>
      <c r="T12" s="12" t="s">
        <v>76</v>
      </c>
    </row>
    <row r="13" spans="3:67" ht="15.75" thickBot="1" x14ac:dyDescent="0.3">
      <c r="T13" s="12" t="s">
        <v>77</v>
      </c>
    </row>
    <row r="14" spans="3:67" ht="15" thickBot="1" x14ac:dyDescent="0.4">
      <c r="C14" s="148" t="s">
        <v>27</v>
      </c>
      <c r="D14" s="170" t="s">
        <v>28</v>
      </c>
      <c r="E14" s="171"/>
      <c r="F14" s="171"/>
      <c r="G14" s="172"/>
      <c r="H14" s="169" t="s">
        <v>87</v>
      </c>
      <c r="I14" s="169"/>
      <c r="J14" s="169"/>
      <c r="K14" s="169"/>
      <c r="L14" s="169"/>
      <c r="M14" s="169"/>
      <c r="N14" s="169"/>
      <c r="O14" s="169"/>
      <c r="P14" s="169"/>
      <c r="Q14" s="148" t="s">
        <v>105</v>
      </c>
    </row>
    <row r="15" spans="3:67" ht="15" thickBot="1" x14ac:dyDescent="0.4">
      <c r="C15" s="149"/>
      <c r="D15" s="173"/>
      <c r="E15" s="174"/>
      <c r="F15" s="174"/>
      <c r="G15" s="175"/>
      <c r="H15" s="7" t="s">
        <v>78</v>
      </c>
      <c r="I15" s="7" t="s">
        <v>79</v>
      </c>
      <c r="J15" s="7" t="s">
        <v>80</v>
      </c>
      <c r="K15" s="7" t="s">
        <v>81</v>
      </c>
      <c r="L15" s="9" t="s">
        <v>82</v>
      </c>
      <c r="M15" s="9" t="s">
        <v>83</v>
      </c>
      <c r="N15" s="9" t="s">
        <v>84</v>
      </c>
      <c r="O15" s="9" t="s">
        <v>85</v>
      </c>
      <c r="P15" s="9" t="s">
        <v>86</v>
      </c>
      <c r="Q15" s="149"/>
    </row>
    <row r="16" spans="3:67" ht="15.75" customHeight="1" thickBot="1" x14ac:dyDescent="0.4">
      <c r="C16" s="156" t="s">
        <v>94</v>
      </c>
      <c r="D16" s="143" t="s">
        <v>39</v>
      </c>
      <c r="E16" s="144"/>
      <c r="F16" s="144"/>
      <c r="G16" s="145"/>
      <c r="H16" s="74">
        <f>AF16</f>
        <v>2</v>
      </c>
      <c r="I16" s="74">
        <f>AJ16</f>
        <v>2</v>
      </c>
      <c r="J16" s="74">
        <f>AN16</f>
        <v>2</v>
      </c>
      <c r="K16" s="74">
        <f>AR16</f>
        <v>2</v>
      </c>
      <c r="L16" s="74">
        <f>AV16</f>
        <v>2</v>
      </c>
      <c r="M16" s="74">
        <f>AZ16</f>
        <v>2</v>
      </c>
      <c r="N16" s="74">
        <f>BD16</f>
        <v>2</v>
      </c>
      <c r="O16" s="74">
        <f>BH16</f>
        <v>2</v>
      </c>
      <c r="P16" s="74">
        <f>BL16</f>
        <v>2</v>
      </c>
      <c r="Q16" s="116">
        <f>BM16/BO16</f>
        <v>1</v>
      </c>
      <c r="S16" s="45" t="str">
        <f>VLOOKUP('INFORME INDIVIDUAL'!$M$12,REPORTES!$A$5:$IZ$1048567,9,FALSE)</f>
        <v>SI</v>
      </c>
      <c r="T16" s="45" t="str">
        <f>VLOOKUP('INFORME INDIVIDUAL'!$M$12,REPORTES!$A$5:$IZ$1048567,37,FALSE)</f>
        <v>SI</v>
      </c>
      <c r="U16" s="45" t="str">
        <f>VLOOKUP('INFORME INDIVIDUAL'!$M$12,REPORTES!$A$5:$IZ$1048567,65,FALSE)</f>
        <v>SI</v>
      </c>
      <c r="V16" s="45" t="str">
        <f>VLOOKUP('INFORME INDIVIDUAL'!$M$12,REPORTES!$A$5:$IZ$1048567,93,FALSE)</f>
        <v>SI</v>
      </c>
      <c r="W16" s="45" t="str">
        <f>VLOOKUP('INFORME INDIVIDUAL'!$M$12,REPORTES!$A$5:$IZ$1048567,121,FALSE)</f>
        <v>SI</v>
      </c>
      <c r="X16" s="45" t="str">
        <f>VLOOKUP('INFORME INDIVIDUAL'!$M$12,REPORTES!$A$5:$IZ$1048567,149,FALSE)</f>
        <v>SI</v>
      </c>
      <c r="Y16" s="45" t="str">
        <f>VLOOKUP('INFORME INDIVIDUAL'!$M$12,REPORTES!$A$5:$IZ$1048567,177,FALSE)</f>
        <v>SI</v>
      </c>
      <c r="Z16" s="45" t="str">
        <f>VLOOKUP('INFORME INDIVIDUAL'!$M$12,REPORTES!$A$5:$IZ$1048567,205,FALSE)</f>
        <v>SI</v>
      </c>
      <c r="AA16" s="45" t="str">
        <f>VLOOKUP('INFORME INDIVIDUAL'!$M$12,REPORTES!$A$5:$IZ$1048567,233,FALSE)</f>
        <v>SI</v>
      </c>
      <c r="AC16">
        <f>IF(S16="SI",2,"")</f>
        <v>2</v>
      </c>
      <c r="AD16" t="str">
        <f>IF(S16="NO",1,"")</f>
        <v/>
      </c>
      <c r="AE16" t="str">
        <f>IF(S16=0,"","")</f>
        <v/>
      </c>
      <c r="AF16">
        <f>LOOKUP(2,1/(AC16:AE16&lt;&gt;""),AC16:AE16)</f>
        <v>2</v>
      </c>
      <c r="AG16">
        <f>IF(T16="SI",2,"")</f>
        <v>2</v>
      </c>
      <c r="AH16" t="str">
        <f>IF(T16="NO",1,"")</f>
        <v/>
      </c>
      <c r="AI16" t="str">
        <f>IF(T16=0,"","")</f>
        <v/>
      </c>
      <c r="AJ16">
        <f>LOOKUP(2,1/(AG16:AI16&lt;&gt;""),AG16:AI16)</f>
        <v>2</v>
      </c>
      <c r="AK16">
        <f>IF(U16="SI",2,"")</f>
        <v>2</v>
      </c>
      <c r="AL16" t="str">
        <f>IF(U16="NO",1,"")</f>
        <v/>
      </c>
      <c r="AM16" t="str">
        <f>IF(U16=0,"","")</f>
        <v/>
      </c>
      <c r="AN16">
        <f>LOOKUP(2,1/(AK16:AM16&lt;&gt;""),AK16:AM16)</f>
        <v>2</v>
      </c>
      <c r="AO16">
        <f>IF(V16="SI",2,"")</f>
        <v>2</v>
      </c>
      <c r="AP16" t="str">
        <f>IF(V16="NO",1,"")</f>
        <v/>
      </c>
      <c r="AQ16" t="str">
        <f>IF(V16=0,"","")</f>
        <v/>
      </c>
      <c r="AR16">
        <f>LOOKUP(2,1/(AO16:AQ16&lt;&gt;""),AO16:AQ16)</f>
        <v>2</v>
      </c>
      <c r="AS16">
        <f>IF(W16="SI",2,"")</f>
        <v>2</v>
      </c>
      <c r="AT16" t="str">
        <f>IF(W16="NO",1,"")</f>
        <v/>
      </c>
      <c r="AU16" t="str">
        <f>IF(W16=0,"","")</f>
        <v/>
      </c>
      <c r="AV16">
        <f>LOOKUP(2,1/(AS16:AU16&lt;&gt;""),AS16:AU16)</f>
        <v>2</v>
      </c>
      <c r="AW16">
        <f>IF(X16="SI",2,"")</f>
        <v>2</v>
      </c>
      <c r="AX16" t="str">
        <f>IF(X16="NO",1,"")</f>
        <v/>
      </c>
      <c r="AY16" t="str">
        <f>IF(X16=0,"","")</f>
        <v/>
      </c>
      <c r="AZ16">
        <f>LOOKUP(2,1/(AW16:AY16&lt;&gt;""),AW16:AY16)</f>
        <v>2</v>
      </c>
      <c r="BA16">
        <f>IF(Y16="SI",2,"")</f>
        <v>2</v>
      </c>
      <c r="BB16" t="str">
        <f>IF(Y16="NO",1,"")</f>
        <v/>
      </c>
      <c r="BC16" t="str">
        <f>IF(Y16=0,"","")</f>
        <v/>
      </c>
      <c r="BD16">
        <f>LOOKUP(2,1/(BA16:BC16&lt;&gt;""),BA16:BC16)</f>
        <v>2</v>
      </c>
      <c r="BE16">
        <f>IF(Z16="SI",2,"")</f>
        <v>2</v>
      </c>
      <c r="BF16" t="str">
        <f>IF(Z16="NO",1,"")</f>
        <v/>
      </c>
      <c r="BG16" t="str">
        <f>IF(Z16=0,"","")</f>
        <v/>
      </c>
      <c r="BH16">
        <f>LOOKUP(2,1/(BE16:BG16&lt;&gt;""),BE16:BG16)</f>
        <v>2</v>
      </c>
      <c r="BI16">
        <f>IF(AA16="SI",2,"")</f>
        <v>2</v>
      </c>
      <c r="BJ16" t="str">
        <f>IF(AA16="NO",1,"")</f>
        <v/>
      </c>
      <c r="BK16" t="str">
        <f>IF(AA16=0,"","")</f>
        <v/>
      </c>
      <c r="BL16">
        <f>LOOKUP(2,1/(BI16:BK16&lt;&gt;""),BI16:BK16)</f>
        <v>2</v>
      </c>
      <c r="BM16" s="112">
        <f>COUNTIF(H16:P18,2)</f>
        <v>27</v>
      </c>
      <c r="BN16" s="112">
        <f>COUNTIF(H16:P18,1)</f>
        <v>0</v>
      </c>
      <c r="BO16" s="113">
        <f>BM16+BN16</f>
        <v>27</v>
      </c>
    </row>
    <row r="17" spans="3:67" ht="31.5" customHeight="1" thickBot="1" x14ac:dyDescent="0.4">
      <c r="C17" s="157"/>
      <c r="D17" s="120" t="s">
        <v>40</v>
      </c>
      <c r="E17" s="121"/>
      <c r="F17" s="121"/>
      <c r="G17" s="122"/>
      <c r="H17" s="74">
        <f t="shared" ref="H17:H43" si="0">AF17</f>
        <v>2</v>
      </c>
      <c r="I17" s="74">
        <f t="shared" ref="I17:I43" si="1">AJ17</f>
        <v>2</v>
      </c>
      <c r="J17" s="74">
        <f t="shared" ref="J17:J43" si="2">AN17</f>
        <v>2</v>
      </c>
      <c r="K17" s="74">
        <f t="shared" ref="K17:K43" si="3">AR17</f>
        <v>2</v>
      </c>
      <c r="L17" s="74">
        <f t="shared" ref="L17:L43" si="4">AV17</f>
        <v>2</v>
      </c>
      <c r="M17" s="74">
        <f t="shared" ref="M17:M43" si="5">AZ17</f>
        <v>2</v>
      </c>
      <c r="N17" s="74">
        <f t="shared" ref="N17:N43" si="6">BD17</f>
        <v>2</v>
      </c>
      <c r="O17" s="74">
        <f t="shared" ref="O17:O43" si="7">BH17</f>
        <v>2</v>
      </c>
      <c r="P17" s="74">
        <f t="shared" ref="P17:P43" si="8">BL17</f>
        <v>2</v>
      </c>
      <c r="Q17" s="117"/>
      <c r="S17" s="45" t="str">
        <f>VLOOKUP('INFORME INDIVIDUAL'!$M$12,REPORTES!$A$5:$IZ$1048567,10,FALSE)</f>
        <v>SI</v>
      </c>
      <c r="T17" s="45" t="str">
        <f>VLOOKUP('INFORME INDIVIDUAL'!$M$12,REPORTES!$A$5:$IZ$1048567,38,FALSE)</f>
        <v>SI</v>
      </c>
      <c r="U17" s="45" t="str">
        <f>VLOOKUP('INFORME INDIVIDUAL'!$M$12,REPORTES!$A$5:$IZ$1048567,66,FALSE)</f>
        <v>SI</v>
      </c>
      <c r="V17" s="45" t="str">
        <f>VLOOKUP('INFORME INDIVIDUAL'!$M$12,REPORTES!$A$5:$IZ$1048567,94,FALSE)</f>
        <v>SI</v>
      </c>
      <c r="W17" s="45" t="str">
        <f>VLOOKUP('INFORME INDIVIDUAL'!$M$12,REPORTES!$A$5:$IZ$1048567,122,FALSE)</f>
        <v>SI</v>
      </c>
      <c r="X17" s="45" t="str">
        <f>VLOOKUP('INFORME INDIVIDUAL'!$M$12,REPORTES!$A$5:$IZ$1048567,150,FALSE)</f>
        <v>SI</v>
      </c>
      <c r="Y17" s="45" t="str">
        <f>VLOOKUP('INFORME INDIVIDUAL'!$M$12,REPORTES!$A$5:$IZ$1048567,178,FALSE)</f>
        <v>SI</v>
      </c>
      <c r="Z17" s="45" t="str">
        <f>VLOOKUP('INFORME INDIVIDUAL'!$M$12,REPORTES!$A$5:$IZ$1048567,206,FALSE)</f>
        <v>SI</v>
      </c>
      <c r="AA17" s="45" t="str">
        <f>VLOOKUP('INFORME INDIVIDUAL'!$M$12,REPORTES!$A$5:$IZ$1048567,234,FALSE)</f>
        <v>SI</v>
      </c>
      <c r="AC17">
        <f t="shared" ref="AC17:AC43" si="9">IF(S17="SI",2,"")</f>
        <v>2</v>
      </c>
      <c r="AD17" t="str">
        <f t="shared" ref="AD17:AD43" si="10">IF(S17="NO",1,"")</f>
        <v/>
      </c>
      <c r="AE17" t="str">
        <f t="shared" ref="AE17:AE43" si="11">IF(S17=0,"","")</f>
        <v/>
      </c>
      <c r="AF17">
        <f t="shared" ref="AF17:AF43" si="12">LOOKUP(2,1/(AC17:AE17&lt;&gt;""),AC17:AE17)</f>
        <v>2</v>
      </c>
      <c r="AG17">
        <f t="shared" ref="AG17:AG43" si="13">IF(T17="SI",2,"")</f>
        <v>2</v>
      </c>
      <c r="AH17" t="str">
        <f t="shared" ref="AH17:AH43" si="14">IF(T17="NO",1,"")</f>
        <v/>
      </c>
      <c r="AI17" t="str">
        <f t="shared" ref="AI17:AI43" si="15">IF(T17=0,"","")</f>
        <v/>
      </c>
      <c r="AJ17">
        <f t="shared" ref="AJ17:AJ43" si="16">LOOKUP(2,1/(AG17:AI17&lt;&gt;""),AG17:AI17)</f>
        <v>2</v>
      </c>
      <c r="AK17">
        <f t="shared" ref="AK17:AK43" si="17">IF(U17="SI",2,"")</f>
        <v>2</v>
      </c>
      <c r="AL17" t="str">
        <f t="shared" ref="AL17:AL43" si="18">IF(U17="NO",1,"")</f>
        <v/>
      </c>
      <c r="AM17" t="str">
        <f t="shared" ref="AM17:AM43" si="19">IF(U17=0,"","")</f>
        <v/>
      </c>
      <c r="AN17">
        <f t="shared" ref="AN17:AN43" si="20">LOOKUP(2,1/(AK17:AM17&lt;&gt;""),AK17:AM17)</f>
        <v>2</v>
      </c>
      <c r="AO17">
        <f t="shared" ref="AO17:AO43" si="21">IF(V17="SI",2,"")</f>
        <v>2</v>
      </c>
      <c r="AP17" t="str">
        <f t="shared" ref="AP17:AP43" si="22">IF(V17="NO",1,"")</f>
        <v/>
      </c>
      <c r="AQ17" t="str">
        <f t="shared" ref="AQ17:AQ43" si="23">IF(V17=0,"","")</f>
        <v/>
      </c>
      <c r="AR17">
        <f t="shared" ref="AR17:AR43" si="24">LOOKUP(2,1/(AO17:AQ17&lt;&gt;""),AO17:AQ17)</f>
        <v>2</v>
      </c>
      <c r="AS17">
        <f t="shared" ref="AS17:AS43" si="25">IF(W17="SI",2,"")</f>
        <v>2</v>
      </c>
      <c r="AT17" t="str">
        <f t="shared" ref="AT17:AT43" si="26">IF(W17="NO",1,"")</f>
        <v/>
      </c>
      <c r="AU17" t="str">
        <f t="shared" ref="AU17:AU43" si="27">IF(W17=0,"","")</f>
        <v/>
      </c>
      <c r="AV17">
        <f t="shared" ref="AV17:AV43" si="28">LOOKUP(2,1/(AS17:AU17&lt;&gt;""),AS17:AU17)</f>
        <v>2</v>
      </c>
      <c r="AW17">
        <f t="shared" ref="AW17:AW43" si="29">IF(X17="SI",2,"")</f>
        <v>2</v>
      </c>
      <c r="AX17" t="str">
        <f t="shared" ref="AX17:AX43" si="30">IF(X17="NO",1,"")</f>
        <v/>
      </c>
      <c r="AY17" t="str">
        <f t="shared" ref="AY17:AY43" si="31">IF(X17=0,"","")</f>
        <v/>
      </c>
      <c r="AZ17">
        <f t="shared" ref="AZ17:AZ43" si="32">LOOKUP(2,1/(AW17:AY17&lt;&gt;""),AW17:AY17)</f>
        <v>2</v>
      </c>
      <c r="BA17">
        <f t="shared" ref="BA17:BA43" si="33">IF(Y17="SI",2,"")</f>
        <v>2</v>
      </c>
      <c r="BB17" t="str">
        <f t="shared" ref="BB17:BB43" si="34">IF(Y17="NO",1,"")</f>
        <v/>
      </c>
      <c r="BC17" t="str">
        <f t="shared" ref="BC17:BC43" si="35">IF(Y17=0,"","")</f>
        <v/>
      </c>
      <c r="BD17">
        <f t="shared" ref="BD17:BD43" si="36">LOOKUP(2,1/(BA17:BC17&lt;&gt;""),BA17:BC17)</f>
        <v>2</v>
      </c>
      <c r="BE17">
        <f t="shared" ref="BE17:BE43" si="37">IF(Z17="SI",2,"")</f>
        <v>2</v>
      </c>
      <c r="BF17" t="str">
        <f t="shared" ref="BF17:BF43" si="38">IF(Z17="NO",1,"")</f>
        <v/>
      </c>
      <c r="BG17" t="str">
        <f t="shared" ref="BG17:BG43" si="39">IF(Z17=0,"","")</f>
        <v/>
      </c>
      <c r="BH17">
        <f t="shared" ref="BH17:BH43" si="40">LOOKUP(2,1/(BE17:BG17&lt;&gt;""),BE17:BG17)</f>
        <v>2</v>
      </c>
      <c r="BI17">
        <f t="shared" ref="BI17:BI43" si="41">IF(AA17="SI",2,"")</f>
        <v>2</v>
      </c>
      <c r="BJ17" t="str">
        <f t="shared" ref="BJ17:BJ43" si="42">IF(AA17="NO",1,"")</f>
        <v/>
      </c>
      <c r="BK17" t="str">
        <f t="shared" ref="BK17:BK43" si="43">IF(AA17=0,"","")</f>
        <v/>
      </c>
      <c r="BL17">
        <f t="shared" ref="BL17:BL43" si="44">LOOKUP(2,1/(BI17:BK17&lt;&gt;""),BI17:BK17)</f>
        <v>2</v>
      </c>
      <c r="BM17" s="112"/>
      <c r="BN17" s="112"/>
      <c r="BO17" s="113"/>
    </row>
    <row r="18" spans="3:67" ht="60" customHeight="1" thickBot="1" x14ac:dyDescent="0.4">
      <c r="C18" s="157"/>
      <c r="D18" s="120" t="s">
        <v>34</v>
      </c>
      <c r="E18" s="121"/>
      <c r="F18" s="121"/>
      <c r="G18" s="122"/>
      <c r="H18" s="74">
        <f t="shared" si="0"/>
        <v>2</v>
      </c>
      <c r="I18" s="74">
        <f t="shared" si="1"/>
        <v>2</v>
      </c>
      <c r="J18" s="74">
        <f t="shared" si="2"/>
        <v>2</v>
      </c>
      <c r="K18" s="74">
        <f t="shared" si="3"/>
        <v>2</v>
      </c>
      <c r="L18" s="74">
        <f t="shared" si="4"/>
        <v>2</v>
      </c>
      <c r="M18" s="74">
        <f t="shared" si="5"/>
        <v>2</v>
      </c>
      <c r="N18" s="74">
        <f t="shared" si="6"/>
        <v>2</v>
      </c>
      <c r="O18" s="74">
        <f t="shared" si="7"/>
        <v>2</v>
      </c>
      <c r="P18" s="74">
        <f t="shared" si="8"/>
        <v>2</v>
      </c>
      <c r="Q18" s="117"/>
      <c r="S18" s="45" t="str">
        <f>VLOOKUP('INFORME INDIVIDUAL'!$M$12,REPORTES!$A$5:$IZ$1048567,11,FALSE)</f>
        <v>SI</v>
      </c>
      <c r="T18" s="45" t="str">
        <f>VLOOKUP('INFORME INDIVIDUAL'!$M$12,REPORTES!$A$5:$IZ$1048567,39,FALSE)</f>
        <v>SI</v>
      </c>
      <c r="U18" s="45" t="str">
        <f>VLOOKUP('INFORME INDIVIDUAL'!$M$12,REPORTES!$A$5:$IZ$1048567,67,FALSE)</f>
        <v>SI</v>
      </c>
      <c r="V18" s="45" t="str">
        <f>VLOOKUP('INFORME INDIVIDUAL'!$M$12,REPORTES!$A$5:$IZ$1048567,95,FALSE)</f>
        <v>SI</v>
      </c>
      <c r="W18" s="45" t="str">
        <f>VLOOKUP('INFORME INDIVIDUAL'!$M$12,REPORTES!$A$5:$IZ$1048567,123,FALSE)</f>
        <v>SI</v>
      </c>
      <c r="X18" s="45" t="str">
        <f>VLOOKUP('INFORME INDIVIDUAL'!$M$12,REPORTES!$A$5:$IZ$1048567,151,FALSE)</f>
        <v>SI</v>
      </c>
      <c r="Y18" s="45" t="str">
        <f>VLOOKUP('INFORME INDIVIDUAL'!$M$12,REPORTES!$A$5:$IZ$1048567,179,FALSE)</f>
        <v>SI</v>
      </c>
      <c r="Z18" s="45" t="str">
        <f>VLOOKUP('INFORME INDIVIDUAL'!$M$12,REPORTES!$A$5:$IZ$1048567,207,FALSE)</f>
        <v>SI</v>
      </c>
      <c r="AA18" s="45" t="str">
        <f>VLOOKUP('INFORME INDIVIDUAL'!$M$12,REPORTES!$A$5:$IZ$1048567,235,FALSE)</f>
        <v>SI</v>
      </c>
      <c r="AC18">
        <f t="shared" si="9"/>
        <v>2</v>
      </c>
      <c r="AD18" t="str">
        <f t="shared" si="10"/>
        <v/>
      </c>
      <c r="AE18" t="str">
        <f t="shared" si="11"/>
        <v/>
      </c>
      <c r="AF18">
        <f t="shared" si="12"/>
        <v>2</v>
      </c>
      <c r="AG18">
        <f t="shared" si="13"/>
        <v>2</v>
      </c>
      <c r="AH18" t="str">
        <f t="shared" si="14"/>
        <v/>
      </c>
      <c r="AI18" t="str">
        <f t="shared" si="15"/>
        <v/>
      </c>
      <c r="AJ18">
        <f t="shared" si="16"/>
        <v>2</v>
      </c>
      <c r="AK18">
        <f t="shared" si="17"/>
        <v>2</v>
      </c>
      <c r="AL18" t="str">
        <f t="shared" si="18"/>
        <v/>
      </c>
      <c r="AM18" t="str">
        <f t="shared" si="19"/>
        <v/>
      </c>
      <c r="AN18">
        <f t="shared" si="20"/>
        <v>2</v>
      </c>
      <c r="AO18">
        <f t="shared" si="21"/>
        <v>2</v>
      </c>
      <c r="AP18" t="str">
        <f t="shared" si="22"/>
        <v/>
      </c>
      <c r="AQ18" t="str">
        <f t="shared" si="23"/>
        <v/>
      </c>
      <c r="AR18">
        <f t="shared" si="24"/>
        <v>2</v>
      </c>
      <c r="AS18">
        <f t="shared" si="25"/>
        <v>2</v>
      </c>
      <c r="AT18" t="str">
        <f t="shared" si="26"/>
        <v/>
      </c>
      <c r="AU18" t="str">
        <f t="shared" si="27"/>
        <v/>
      </c>
      <c r="AV18">
        <f t="shared" si="28"/>
        <v>2</v>
      </c>
      <c r="AW18">
        <f t="shared" si="29"/>
        <v>2</v>
      </c>
      <c r="AX18" t="str">
        <f t="shared" si="30"/>
        <v/>
      </c>
      <c r="AY18" t="str">
        <f t="shared" si="31"/>
        <v/>
      </c>
      <c r="AZ18">
        <f t="shared" si="32"/>
        <v>2</v>
      </c>
      <c r="BA18">
        <f t="shared" si="33"/>
        <v>2</v>
      </c>
      <c r="BB18" t="str">
        <f t="shared" si="34"/>
        <v/>
      </c>
      <c r="BC18" t="str">
        <f t="shared" si="35"/>
        <v/>
      </c>
      <c r="BD18">
        <f t="shared" si="36"/>
        <v>2</v>
      </c>
      <c r="BE18">
        <f t="shared" si="37"/>
        <v>2</v>
      </c>
      <c r="BF18" t="str">
        <f t="shared" si="38"/>
        <v/>
      </c>
      <c r="BG18" t="str">
        <f t="shared" si="39"/>
        <v/>
      </c>
      <c r="BH18">
        <f t="shared" si="40"/>
        <v>2</v>
      </c>
      <c r="BI18">
        <f t="shared" si="41"/>
        <v>2</v>
      </c>
      <c r="BJ18" t="str">
        <f t="shared" si="42"/>
        <v/>
      </c>
      <c r="BK18" t="str">
        <f t="shared" si="43"/>
        <v/>
      </c>
      <c r="BL18">
        <f t="shared" si="44"/>
        <v>2</v>
      </c>
      <c r="BM18" s="112"/>
      <c r="BN18" s="112"/>
      <c r="BO18" s="113"/>
    </row>
    <row r="19" spans="3:67" ht="31.5" hidden="1" customHeight="1" thickBot="1" x14ac:dyDescent="0.3">
      <c r="C19" s="157"/>
      <c r="D19" s="120" t="s">
        <v>41</v>
      </c>
      <c r="E19" s="121"/>
      <c r="F19" s="121"/>
      <c r="G19" s="122"/>
      <c r="H19" s="74">
        <f t="shared" si="0"/>
        <v>2</v>
      </c>
      <c r="I19" s="74">
        <f t="shared" si="1"/>
        <v>2</v>
      </c>
      <c r="J19" s="74">
        <f t="shared" si="2"/>
        <v>2</v>
      </c>
      <c r="K19" s="74">
        <f t="shared" si="3"/>
        <v>2</v>
      </c>
      <c r="L19" s="74">
        <f t="shared" si="4"/>
        <v>2</v>
      </c>
      <c r="M19" s="74">
        <f t="shared" si="5"/>
        <v>2</v>
      </c>
      <c r="N19" s="74">
        <f t="shared" si="6"/>
        <v>2</v>
      </c>
      <c r="O19" s="74">
        <f t="shared" si="7"/>
        <v>2</v>
      </c>
      <c r="P19" s="74">
        <f t="shared" si="8"/>
        <v>2</v>
      </c>
      <c r="Q19" s="117"/>
      <c r="S19" s="45" t="str">
        <f>VLOOKUP('INFORME INDIVIDUAL'!$M$12,REPORTES!$A$5:$IZ$1048567,12,FALSE)</f>
        <v>SI</v>
      </c>
      <c r="T19" s="45" t="str">
        <f>VLOOKUP('INFORME INDIVIDUAL'!$M$12,REPORTES!$A$5:$IZ$1048567,40,FALSE)</f>
        <v>SI</v>
      </c>
      <c r="U19" s="45" t="str">
        <f>VLOOKUP('INFORME INDIVIDUAL'!$M$12,REPORTES!$A$5:$IZ$1048567,68,FALSE)</f>
        <v>SI</v>
      </c>
      <c r="V19" s="45" t="str">
        <f>VLOOKUP('INFORME INDIVIDUAL'!$M$12,REPORTES!$A$5:$IZ$1048567,96,FALSE)</f>
        <v>SI</v>
      </c>
      <c r="W19" s="45" t="str">
        <f>VLOOKUP('INFORME INDIVIDUAL'!$M$12,REPORTES!$A$5:$IZ$1048567,124,FALSE)</f>
        <v>SI</v>
      </c>
      <c r="X19" s="45" t="str">
        <f>VLOOKUP('INFORME INDIVIDUAL'!$M$12,REPORTES!$A$5:$IZ$1048567,152,FALSE)</f>
        <v>SI</v>
      </c>
      <c r="Y19" s="45" t="str">
        <f>VLOOKUP('INFORME INDIVIDUAL'!$M$12,REPORTES!$A$5:$IZ$1048567,180,FALSE)</f>
        <v>SI</v>
      </c>
      <c r="Z19" s="45" t="str">
        <f>VLOOKUP('INFORME INDIVIDUAL'!$M$12,REPORTES!$A$5:$IZ$1048567,208,FALSE)</f>
        <v>SI</v>
      </c>
      <c r="AA19" s="45" t="str">
        <f>VLOOKUP('INFORME INDIVIDUAL'!$M$12,REPORTES!$A$5:$IZ$1048567,236,FALSE)</f>
        <v>SI</v>
      </c>
      <c r="AC19">
        <f t="shared" si="9"/>
        <v>2</v>
      </c>
      <c r="AD19" t="str">
        <f t="shared" si="10"/>
        <v/>
      </c>
      <c r="AE19" t="str">
        <f t="shared" si="11"/>
        <v/>
      </c>
      <c r="AF19">
        <f t="shared" si="12"/>
        <v>2</v>
      </c>
      <c r="AG19">
        <f t="shared" si="13"/>
        <v>2</v>
      </c>
      <c r="AH19" t="str">
        <f t="shared" si="14"/>
        <v/>
      </c>
      <c r="AI19" t="str">
        <f t="shared" si="15"/>
        <v/>
      </c>
      <c r="AJ19">
        <f t="shared" si="16"/>
        <v>2</v>
      </c>
      <c r="AK19">
        <f t="shared" si="17"/>
        <v>2</v>
      </c>
      <c r="AL19" t="str">
        <f t="shared" si="18"/>
        <v/>
      </c>
      <c r="AM19" t="str">
        <f t="shared" si="19"/>
        <v/>
      </c>
      <c r="AN19">
        <f t="shared" si="20"/>
        <v>2</v>
      </c>
      <c r="AO19">
        <f t="shared" si="21"/>
        <v>2</v>
      </c>
      <c r="AP19" t="str">
        <f t="shared" si="22"/>
        <v/>
      </c>
      <c r="AQ19" t="str">
        <f t="shared" si="23"/>
        <v/>
      </c>
      <c r="AR19">
        <f t="shared" si="24"/>
        <v>2</v>
      </c>
      <c r="AS19">
        <f t="shared" si="25"/>
        <v>2</v>
      </c>
      <c r="AT19" t="str">
        <f t="shared" si="26"/>
        <v/>
      </c>
      <c r="AU19" t="str">
        <f t="shared" si="27"/>
        <v/>
      </c>
      <c r="AV19">
        <f t="shared" si="28"/>
        <v>2</v>
      </c>
      <c r="AW19">
        <f t="shared" si="29"/>
        <v>2</v>
      </c>
      <c r="AX19" t="str">
        <f t="shared" si="30"/>
        <v/>
      </c>
      <c r="AY19" t="str">
        <f t="shared" si="31"/>
        <v/>
      </c>
      <c r="AZ19">
        <f t="shared" si="32"/>
        <v>2</v>
      </c>
      <c r="BA19">
        <f t="shared" si="33"/>
        <v>2</v>
      </c>
      <c r="BB19" t="str">
        <f t="shared" si="34"/>
        <v/>
      </c>
      <c r="BC19" t="str">
        <f t="shared" si="35"/>
        <v/>
      </c>
      <c r="BD19">
        <f t="shared" si="36"/>
        <v>2</v>
      </c>
      <c r="BE19">
        <f t="shared" si="37"/>
        <v>2</v>
      </c>
      <c r="BF19" t="str">
        <f t="shared" si="38"/>
        <v/>
      </c>
      <c r="BG19" t="str">
        <f t="shared" si="39"/>
        <v/>
      </c>
      <c r="BH19">
        <f t="shared" si="40"/>
        <v>2</v>
      </c>
      <c r="BI19">
        <f t="shared" si="41"/>
        <v>2</v>
      </c>
      <c r="BJ19" t="str">
        <f t="shared" si="42"/>
        <v/>
      </c>
      <c r="BK19" t="str">
        <f t="shared" si="43"/>
        <v/>
      </c>
      <c r="BL19">
        <f t="shared" si="44"/>
        <v>2</v>
      </c>
    </row>
    <row r="20" spans="3:67" ht="31.5" hidden="1" customHeight="1" thickBot="1" x14ac:dyDescent="0.3">
      <c r="C20" s="158"/>
      <c r="D20" s="120" t="s">
        <v>42</v>
      </c>
      <c r="E20" s="121"/>
      <c r="F20" s="121"/>
      <c r="G20" s="122"/>
      <c r="H20" s="74">
        <f t="shared" si="0"/>
        <v>2</v>
      </c>
      <c r="I20" s="74">
        <f t="shared" si="1"/>
        <v>2</v>
      </c>
      <c r="J20" s="74">
        <f t="shared" si="2"/>
        <v>2</v>
      </c>
      <c r="K20" s="74">
        <f t="shared" si="3"/>
        <v>2</v>
      </c>
      <c r="L20" s="74">
        <f t="shared" si="4"/>
        <v>2</v>
      </c>
      <c r="M20" s="74">
        <f t="shared" si="5"/>
        <v>2</v>
      </c>
      <c r="N20" s="74">
        <f t="shared" si="6"/>
        <v>2</v>
      </c>
      <c r="O20" s="74">
        <f t="shared" si="7"/>
        <v>2</v>
      </c>
      <c r="P20" s="74">
        <f t="shared" si="8"/>
        <v>2</v>
      </c>
      <c r="Q20" s="118"/>
      <c r="S20" s="45" t="str">
        <f>VLOOKUP('INFORME INDIVIDUAL'!$M$12,REPORTES!$A$5:$IZ$1048567,13,FALSE)</f>
        <v>SI</v>
      </c>
      <c r="T20" s="45" t="str">
        <f>VLOOKUP('INFORME INDIVIDUAL'!$M$12,REPORTES!$A$5:$IZ$1048567,41,FALSE)</f>
        <v>SI</v>
      </c>
      <c r="U20" s="45" t="str">
        <f>VLOOKUP('INFORME INDIVIDUAL'!$M$12,REPORTES!$A$5:$IZ$1048567,69,FALSE)</f>
        <v>SI</v>
      </c>
      <c r="V20" s="45" t="str">
        <f>VLOOKUP('INFORME INDIVIDUAL'!$M$12,REPORTES!$A$5:$IZ$1048567,97,FALSE)</f>
        <v>SI</v>
      </c>
      <c r="W20" s="45" t="str">
        <f>VLOOKUP('INFORME INDIVIDUAL'!$M$12,REPORTES!$A$5:$IZ$1048567,125,FALSE)</f>
        <v>SI</v>
      </c>
      <c r="X20" s="45" t="str">
        <f>VLOOKUP('INFORME INDIVIDUAL'!$M$12,REPORTES!$A$5:$IZ$1048567,153,FALSE)</f>
        <v>SI</v>
      </c>
      <c r="Y20" s="45" t="str">
        <f>VLOOKUP('INFORME INDIVIDUAL'!$M$12,REPORTES!$A$5:$IZ$1048567,181,FALSE)</f>
        <v>SI</v>
      </c>
      <c r="Z20" s="45" t="str">
        <f>VLOOKUP('INFORME INDIVIDUAL'!$M$12,REPORTES!$A$5:$IZ$1048567,209,FALSE)</f>
        <v>SI</v>
      </c>
      <c r="AA20" s="45" t="str">
        <f>VLOOKUP('INFORME INDIVIDUAL'!$M$12,REPORTES!$A$5:$IZ$1048567,237,FALSE)</f>
        <v>SI</v>
      </c>
      <c r="AC20">
        <f t="shared" si="9"/>
        <v>2</v>
      </c>
      <c r="AD20" t="str">
        <f t="shared" si="10"/>
        <v/>
      </c>
      <c r="AE20" t="str">
        <f t="shared" si="11"/>
        <v/>
      </c>
      <c r="AF20">
        <f t="shared" si="12"/>
        <v>2</v>
      </c>
      <c r="AG20">
        <f t="shared" si="13"/>
        <v>2</v>
      </c>
      <c r="AH20" t="str">
        <f t="shared" si="14"/>
        <v/>
      </c>
      <c r="AI20" t="str">
        <f t="shared" si="15"/>
        <v/>
      </c>
      <c r="AJ20">
        <f t="shared" si="16"/>
        <v>2</v>
      </c>
      <c r="AK20">
        <f t="shared" si="17"/>
        <v>2</v>
      </c>
      <c r="AL20" t="str">
        <f t="shared" si="18"/>
        <v/>
      </c>
      <c r="AM20" t="str">
        <f t="shared" si="19"/>
        <v/>
      </c>
      <c r="AN20">
        <f t="shared" si="20"/>
        <v>2</v>
      </c>
      <c r="AO20">
        <f t="shared" si="21"/>
        <v>2</v>
      </c>
      <c r="AP20" t="str">
        <f t="shared" si="22"/>
        <v/>
      </c>
      <c r="AQ20" t="str">
        <f t="shared" si="23"/>
        <v/>
      </c>
      <c r="AR20">
        <f t="shared" si="24"/>
        <v>2</v>
      </c>
      <c r="AS20">
        <f t="shared" si="25"/>
        <v>2</v>
      </c>
      <c r="AT20" t="str">
        <f t="shared" si="26"/>
        <v/>
      </c>
      <c r="AU20" t="str">
        <f t="shared" si="27"/>
        <v/>
      </c>
      <c r="AV20">
        <f t="shared" si="28"/>
        <v>2</v>
      </c>
      <c r="AW20">
        <f t="shared" si="29"/>
        <v>2</v>
      </c>
      <c r="AX20" t="str">
        <f t="shared" si="30"/>
        <v/>
      </c>
      <c r="AY20" t="str">
        <f t="shared" si="31"/>
        <v/>
      </c>
      <c r="AZ20">
        <f t="shared" si="32"/>
        <v>2</v>
      </c>
      <c r="BA20">
        <f t="shared" si="33"/>
        <v>2</v>
      </c>
      <c r="BB20" t="str">
        <f t="shared" si="34"/>
        <v/>
      </c>
      <c r="BC20" t="str">
        <f t="shared" si="35"/>
        <v/>
      </c>
      <c r="BD20">
        <f t="shared" si="36"/>
        <v>2</v>
      </c>
      <c r="BE20">
        <f t="shared" si="37"/>
        <v>2</v>
      </c>
      <c r="BF20" t="str">
        <f t="shared" si="38"/>
        <v/>
      </c>
      <c r="BG20" t="str">
        <f t="shared" si="39"/>
        <v/>
      </c>
      <c r="BH20">
        <f t="shared" si="40"/>
        <v>2</v>
      </c>
      <c r="BI20">
        <f t="shared" si="41"/>
        <v>2</v>
      </c>
      <c r="BJ20" t="str">
        <f t="shared" si="42"/>
        <v/>
      </c>
      <c r="BK20" t="str">
        <f t="shared" si="43"/>
        <v/>
      </c>
      <c r="BL20">
        <f t="shared" si="44"/>
        <v>2</v>
      </c>
    </row>
    <row r="21" spans="3:67" ht="31.5" hidden="1" customHeight="1" thickBot="1" x14ac:dyDescent="0.3">
      <c r="C21" s="10" t="s">
        <v>88</v>
      </c>
      <c r="D21" s="120" t="s">
        <v>89</v>
      </c>
      <c r="E21" s="121"/>
      <c r="F21" s="121"/>
      <c r="G21" s="122"/>
      <c r="H21" s="74">
        <f t="shared" si="0"/>
        <v>2</v>
      </c>
      <c r="I21" s="74">
        <f t="shared" si="1"/>
        <v>2</v>
      </c>
      <c r="J21" s="74">
        <f t="shared" si="2"/>
        <v>2</v>
      </c>
      <c r="K21" s="74">
        <f t="shared" si="3"/>
        <v>2</v>
      </c>
      <c r="L21" s="74">
        <f t="shared" si="4"/>
        <v>2</v>
      </c>
      <c r="M21" s="74">
        <f t="shared" si="5"/>
        <v>2</v>
      </c>
      <c r="N21" s="74">
        <f t="shared" si="6"/>
        <v>2</v>
      </c>
      <c r="O21" s="74">
        <f t="shared" si="7"/>
        <v>2</v>
      </c>
      <c r="P21" s="74">
        <f t="shared" si="8"/>
        <v>2</v>
      </c>
      <c r="Q21" s="75"/>
      <c r="S21" s="45" t="str">
        <f>VLOOKUP('INFORME INDIVIDUAL'!$M$12,REPORTES!$A$5:$IZ$1048567,14,FALSE)</f>
        <v>SI</v>
      </c>
      <c r="T21" s="45" t="str">
        <f>VLOOKUP('INFORME INDIVIDUAL'!$M$12,REPORTES!$A$5:$IZ$1048567,42,FALSE)</f>
        <v>SI</v>
      </c>
      <c r="U21" s="45" t="str">
        <f>VLOOKUP('INFORME INDIVIDUAL'!$M$12,REPORTES!$A$5:$IZ$1048567,70,FALSE)</f>
        <v>SI</v>
      </c>
      <c r="V21" s="45" t="str">
        <f>VLOOKUP('INFORME INDIVIDUAL'!$M$12,REPORTES!$A$5:$IZ$1048567,98,FALSE)</f>
        <v>SI</v>
      </c>
      <c r="W21" s="45" t="str">
        <f>VLOOKUP('INFORME INDIVIDUAL'!$M$12,REPORTES!$A$5:$IZ$1048567,126,FALSE)</f>
        <v>SI</v>
      </c>
      <c r="X21" s="45" t="str">
        <f>VLOOKUP('INFORME INDIVIDUAL'!$M$12,REPORTES!$A$5:$IZ$1048567,154,FALSE)</f>
        <v>SI</v>
      </c>
      <c r="Y21" s="45" t="str">
        <f>VLOOKUP('INFORME INDIVIDUAL'!$M$12,REPORTES!$A$5:$IZ$1048567,182,FALSE)</f>
        <v>SI</v>
      </c>
      <c r="Z21" s="45" t="str">
        <f>VLOOKUP('INFORME INDIVIDUAL'!$M$12,REPORTES!$A$5:$IZ$1048567,210,FALSE)</f>
        <v>SI</v>
      </c>
      <c r="AA21" s="45" t="str">
        <f>VLOOKUP('INFORME INDIVIDUAL'!$M$12,REPORTES!$A$5:$IZ$1048567,238,FALSE)</f>
        <v>SI</v>
      </c>
      <c r="AC21">
        <f t="shared" si="9"/>
        <v>2</v>
      </c>
      <c r="AD21" t="str">
        <f t="shared" si="10"/>
        <v/>
      </c>
      <c r="AE21" t="str">
        <f t="shared" si="11"/>
        <v/>
      </c>
      <c r="AF21">
        <f t="shared" si="12"/>
        <v>2</v>
      </c>
      <c r="AG21">
        <f t="shared" si="13"/>
        <v>2</v>
      </c>
      <c r="AH21" t="str">
        <f t="shared" si="14"/>
        <v/>
      </c>
      <c r="AI21" t="str">
        <f t="shared" si="15"/>
        <v/>
      </c>
      <c r="AJ21">
        <f t="shared" si="16"/>
        <v>2</v>
      </c>
      <c r="AK21">
        <f t="shared" si="17"/>
        <v>2</v>
      </c>
      <c r="AL21" t="str">
        <f t="shared" si="18"/>
        <v/>
      </c>
      <c r="AM21" t="str">
        <f t="shared" si="19"/>
        <v/>
      </c>
      <c r="AN21">
        <f t="shared" si="20"/>
        <v>2</v>
      </c>
      <c r="AO21">
        <f t="shared" si="21"/>
        <v>2</v>
      </c>
      <c r="AP21" t="str">
        <f t="shared" si="22"/>
        <v/>
      </c>
      <c r="AQ21" t="str">
        <f t="shared" si="23"/>
        <v/>
      </c>
      <c r="AR21">
        <f t="shared" si="24"/>
        <v>2</v>
      </c>
      <c r="AS21">
        <f t="shared" si="25"/>
        <v>2</v>
      </c>
      <c r="AT21" t="str">
        <f t="shared" si="26"/>
        <v/>
      </c>
      <c r="AU21" t="str">
        <f t="shared" si="27"/>
        <v/>
      </c>
      <c r="AV21">
        <f t="shared" si="28"/>
        <v>2</v>
      </c>
      <c r="AW21">
        <f t="shared" si="29"/>
        <v>2</v>
      </c>
      <c r="AX21" t="str">
        <f t="shared" si="30"/>
        <v/>
      </c>
      <c r="AY21" t="str">
        <f t="shared" si="31"/>
        <v/>
      </c>
      <c r="AZ21">
        <f t="shared" si="32"/>
        <v>2</v>
      </c>
      <c r="BA21">
        <f t="shared" si="33"/>
        <v>2</v>
      </c>
      <c r="BB21" t="str">
        <f t="shared" si="34"/>
        <v/>
      </c>
      <c r="BC21" t="str">
        <f t="shared" si="35"/>
        <v/>
      </c>
      <c r="BD21">
        <f t="shared" si="36"/>
        <v>2</v>
      </c>
      <c r="BE21">
        <f t="shared" si="37"/>
        <v>2</v>
      </c>
      <c r="BF21" t="str">
        <f t="shared" si="38"/>
        <v/>
      </c>
      <c r="BG21" t="str">
        <f t="shared" si="39"/>
        <v/>
      </c>
      <c r="BH21">
        <f t="shared" si="40"/>
        <v>2</v>
      </c>
      <c r="BI21">
        <f t="shared" si="41"/>
        <v>2</v>
      </c>
      <c r="BJ21" t="str">
        <f t="shared" si="42"/>
        <v/>
      </c>
      <c r="BK21" t="str">
        <f t="shared" si="43"/>
        <v/>
      </c>
      <c r="BL21">
        <f t="shared" si="44"/>
        <v>2</v>
      </c>
    </row>
    <row r="22" spans="3:67" ht="31.5" customHeight="1" thickBot="1" x14ac:dyDescent="0.4">
      <c r="C22" s="138" t="s">
        <v>96</v>
      </c>
      <c r="D22" s="120" t="s">
        <v>43</v>
      </c>
      <c r="E22" s="121"/>
      <c r="F22" s="121"/>
      <c r="G22" s="122"/>
      <c r="H22" s="74">
        <f t="shared" si="0"/>
        <v>2</v>
      </c>
      <c r="I22" s="74">
        <f t="shared" si="1"/>
        <v>2</v>
      </c>
      <c r="J22" s="74">
        <f t="shared" si="2"/>
        <v>2</v>
      </c>
      <c r="K22" s="74">
        <f t="shared" si="3"/>
        <v>2</v>
      </c>
      <c r="L22" s="74">
        <f t="shared" si="4"/>
        <v>2</v>
      </c>
      <c r="M22" s="74">
        <f t="shared" si="5"/>
        <v>2</v>
      </c>
      <c r="N22" s="74">
        <f t="shared" si="6"/>
        <v>2</v>
      </c>
      <c r="O22" s="74">
        <f t="shared" si="7"/>
        <v>2</v>
      </c>
      <c r="P22" s="74">
        <f t="shared" si="8"/>
        <v>2</v>
      </c>
      <c r="Q22" s="116">
        <f>BM22/BO22</f>
        <v>1</v>
      </c>
      <c r="S22" s="45" t="str">
        <f>VLOOKUP('INFORME INDIVIDUAL'!$M$12,REPORTES!$A$5:$IZ$1048567,15,FALSE)</f>
        <v>SI</v>
      </c>
      <c r="T22" s="45" t="str">
        <f>VLOOKUP('INFORME INDIVIDUAL'!$M$12,REPORTES!$A$5:$IZ$1048567,43,FALSE)</f>
        <v>SI</v>
      </c>
      <c r="U22" s="45" t="str">
        <f>VLOOKUP('INFORME INDIVIDUAL'!$M$12,REPORTES!$A$5:$IZ$1048567,71,FALSE)</f>
        <v>SI</v>
      </c>
      <c r="V22" s="45" t="str">
        <f>VLOOKUP('INFORME INDIVIDUAL'!$M$12,REPORTES!$A$5:$IZ$1048567,99,FALSE)</f>
        <v>SI</v>
      </c>
      <c r="W22" s="45" t="str">
        <f>VLOOKUP('INFORME INDIVIDUAL'!$M$12,REPORTES!$A$5:$IZ$1048567,127,FALSE)</f>
        <v>SI</v>
      </c>
      <c r="X22" s="45" t="str">
        <f>VLOOKUP('INFORME INDIVIDUAL'!$M$12,REPORTES!$A$5:$IZ$1048567,155,FALSE)</f>
        <v>SI</v>
      </c>
      <c r="Y22" s="45" t="str">
        <f>VLOOKUP('INFORME INDIVIDUAL'!$M$12,REPORTES!$A$5:$IZ$1048567,183,FALSE)</f>
        <v>SI</v>
      </c>
      <c r="Z22" s="45" t="str">
        <f>VLOOKUP('INFORME INDIVIDUAL'!$M$12,REPORTES!$A$5:$IZ$1048567,211,FALSE)</f>
        <v>SI</v>
      </c>
      <c r="AA22" s="45" t="str">
        <f>VLOOKUP('INFORME INDIVIDUAL'!$M$12,REPORTES!$A$5:$IZ$1048567,239,FALSE)</f>
        <v>SI</v>
      </c>
      <c r="AC22">
        <f t="shared" si="9"/>
        <v>2</v>
      </c>
      <c r="AD22" t="str">
        <f t="shared" si="10"/>
        <v/>
      </c>
      <c r="AE22" t="str">
        <f t="shared" si="11"/>
        <v/>
      </c>
      <c r="AF22">
        <f t="shared" si="12"/>
        <v>2</v>
      </c>
      <c r="AG22">
        <f t="shared" si="13"/>
        <v>2</v>
      </c>
      <c r="AH22" t="str">
        <f t="shared" si="14"/>
        <v/>
      </c>
      <c r="AI22" t="str">
        <f t="shared" si="15"/>
        <v/>
      </c>
      <c r="AJ22">
        <f t="shared" si="16"/>
        <v>2</v>
      </c>
      <c r="AK22">
        <f t="shared" si="17"/>
        <v>2</v>
      </c>
      <c r="AL22" t="str">
        <f t="shared" si="18"/>
        <v/>
      </c>
      <c r="AM22" t="str">
        <f t="shared" si="19"/>
        <v/>
      </c>
      <c r="AN22">
        <f t="shared" si="20"/>
        <v>2</v>
      </c>
      <c r="AO22">
        <f t="shared" si="21"/>
        <v>2</v>
      </c>
      <c r="AP22" t="str">
        <f t="shared" si="22"/>
        <v/>
      </c>
      <c r="AQ22" t="str">
        <f t="shared" si="23"/>
        <v/>
      </c>
      <c r="AR22">
        <f t="shared" si="24"/>
        <v>2</v>
      </c>
      <c r="AS22">
        <f t="shared" si="25"/>
        <v>2</v>
      </c>
      <c r="AT22" t="str">
        <f t="shared" si="26"/>
        <v/>
      </c>
      <c r="AU22" t="str">
        <f t="shared" si="27"/>
        <v/>
      </c>
      <c r="AV22">
        <f t="shared" si="28"/>
        <v>2</v>
      </c>
      <c r="AW22">
        <f t="shared" si="29"/>
        <v>2</v>
      </c>
      <c r="AX22" t="str">
        <f t="shared" si="30"/>
        <v/>
      </c>
      <c r="AY22" t="str">
        <f t="shared" si="31"/>
        <v/>
      </c>
      <c r="AZ22">
        <f t="shared" si="32"/>
        <v>2</v>
      </c>
      <c r="BA22">
        <f t="shared" si="33"/>
        <v>2</v>
      </c>
      <c r="BB22" t="str">
        <f t="shared" si="34"/>
        <v/>
      </c>
      <c r="BC22" t="str">
        <f t="shared" si="35"/>
        <v/>
      </c>
      <c r="BD22">
        <f t="shared" si="36"/>
        <v>2</v>
      </c>
      <c r="BE22">
        <f t="shared" si="37"/>
        <v>2</v>
      </c>
      <c r="BF22" t="str">
        <f t="shared" si="38"/>
        <v/>
      </c>
      <c r="BG22" t="str">
        <f t="shared" si="39"/>
        <v/>
      </c>
      <c r="BH22">
        <f t="shared" si="40"/>
        <v>2</v>
      </c>
      <c r="BI22">
        <f t="shared" si="41"/>
        <v>2</v>
      </c>
      <c r="BJ22" t="str">
        <f t="shared" si="42"/>
        <v/>
      </c>
      <c r="BK22" t="str">
        <f t="shared" si="43"/>
        <v/>
      </c>
      <c r="BL22">
        <f t="shared" si="44"/>
        <v>2</v>
      </c>
      <c r="BM22" s="112">
        <f>COUNTIF(H22:P24,2)</f>
        <v>27</v>
      </c>
      <c r="BN22" s="112">
        <f>COUNTIF(H22:P24,1)</f>
        <v>0</v>
      </c>
      <c r="BO22" s="46">
        <f>BM22+BN22</f>
        <v>27</v>
      </c>
    </row>
    <row r="23" spans="3:67" ht="16.5" hidden="1" thickBot="1" x14ac:dyDescent="0.3">
      <c r="C23" s="139"/>
      <c r="D23" s="159" t="s">
        <v>46</v>
      </c>
      <c r="E23" s="160"/>
      <c r="F23" s="160"/>
      <c r="G23" s="161"/>
      <c r="H23" s="74">
        <f t="shared" si="0"/>
        <v>2</v>
      </c>
      <c r="I23" s="74">
        <f t="shared" si="1"/>
        <v>2</v>
      </c>
      <c r="J23" s="74">
        <f t="shared" si="2"/>
        <v>2</v>
      </c>
      <c r="K23" s="74">
        <f t="shared" si="3"/>
        <v>2</v>
      </c>
      <c r="L23" s="74">
        <f t="shared" si="4"/>
        <v>2</v>
      </c>
      <c r="M23" s="74">
        <f t="shared" si="5"/>
        <v>2</v>
      </c>
      <c r="N23" s="74">
        <f t="shared" si="6"/>
        <v>2</v>
      </c>
      <c r="O23" s="74">
        <f t="shared" si="7"/>
        <v>2</v>
      </c>
      <c r="P23" s="74">
        <f t="shared" si="8"/>
        <v>2</v>
      </c>
      <c r="Q23" s="117"/>
      <c r="S23" s="45" t="str">
        <f>VLOOKUP('INFORME INDIVIDUAL'!$M$12,REPORTES!$A$5:$IZ$1048567,16,FALSE)</f>
        <v>SI</v>
      </c>
      <c r="T23" s="45" t="str">
        <f>VLOOKUP('INFORME INDIVIDUAL'!$M$12,REPORTES!$A$5:$IZ$1048567,44,FALSE)</f>
        <v>SI</v>
      </c>
      <c r="U23" s="45" t="str">
        <f>VLOOKUP('INFORME INDIVIDUAL'!$M$12,REPORTES!$A$5:$IZ$1048567,72,FALSE)</f>
        <v>SI</v>
      </c>
      <c r="V23" s="45" t="str">
        <f>VLOOKUP('INFORME INDIVIDUAL'!$M$12,REPORTES!$A$5:$IZ$1048567,100,FALSE)</f>
        <v>SI</v>
      </c>
      <c r="W23" s="45" t="str">
        <f>VLOOKUP('INFORME INDIVIDUAL'!$M$12,REPORTES!$A$5:$IZ$1048567,128,FALSE)</f>
        <v>SI</v>
      </c>
      <c r="X23" s="45" t="str">
        <f>VLOOKUP('INFORME INDIVIDUAL'!$M$12,REPORTES!$A$5:$IZ$1048567,156,FALSE)</f>
        <v>SI</v>
      </c>
      <c r="Y23" s="45" t="str">
        <f>VLOOKUP('INFORME INDIVIDUAL'!$M$12,REPORTES!$A$5:$IZ$1048567,184,FALSE)</f>
        <v>SI</v>
      </c>
      <c r="Z23" s="45" t="str">
        <f>VLOOKUP('INFORME INDIVIDUAL'!$M$12,REPORTES!$A$5:$IZ$1048567,212,FALSE)</f>
        <v>SI</v>
      </c>
      <c r="AA23" s="45" t="str">
        <f>VLOOKUP('INFORME INDIVIDUAL'!$M$12,REPORTES!$A$5:$IZ$1048567,240,FALSE)</f>
        <v>SI</v>
      </c>
      <c r="AC23">
        <f t="shared" si="9"/>
        <v>2</v>
      </c>
      <c r="AD23" t="str">
        <f t="shared" si="10"/>
        <v/>
      </c>
      <c r="AE23" t="str">
        <f t="shared" si="11"/>
        <v/>
      </c>
      <c r="AF23">
        <f t="shared" si="12"/>
        <v>2</v>
      </c>
      <c r="AG23">
        <f t="shared" si="13"/>
        <v>2</v>
      </c>
      <c r="AH23" t="str">
        <f t="shared" si="14"/>
        <v/>
      </c>
      <c r="AI23" t="str">
        <f t="shared" si="15"/>
        <v/>
      </c>
      <c r="AJ23">
        <f t="shared" si="16"/>
        <v>2</v>
      </c>
      <c r="AK23">
        <f t="shared" si="17"/>
        <v>2</v>
      </c>
      <c r="AL23" t="str">
        <f t="shared" si="18"/>
        <v/>
      </c>
      <c r="AM23" t="str">
        <f t="shared" si="19"/>
        <v/>
      </c>
      <c r="AN23">
        <f t="shared" si="20"/>
        <v>2</v>
      </c>
      <c r="AO23">
        <f t="shared" si="21"/>
        <v>2</v>
      </c>
      <c r="AP23" t="str">
        <f t="shared" si="22"/>
        <v/>
      </c>
      <c r="AQ23" t="str">
        <f t="shared" si="23"/>
        <v/>
      </c>
      <c r="AR23">
        <f t="shared" si="24"/>
        <v>2</v>
      </c>
      <c r="AS23">
        <f t="shared" si="25"/>
        <v>2</v>
      </c>
      <c r="AT23" t="str">
        <f t="shared" si="26"/>
        <v/>
      </c>
      <c r="AU23" t="str">
        <f t="shared" si="27"/>
        <v/>
      </c>
      <c r="AV23">
        <f t="shared" si="28"/>
        <v>2</v>
      </c>
      <c r="AW23">
        <f t="shared" si="29"/>
        <v>2</v>
      </c>
      <c r="AX23" t="str">
        <f t="shared" si="30"/>
        <v/>
      </c>
      <c r="AY23" t="str">
        <f t="shared" si="31"/>
        <v/>
      </c>
      <c r="AZ23">
        <f t="shared" si="32"/>
        <v>2</v>
      </c>
      <c r="BA23">
        <f t="shared" si="33"/>
        <v>2</v>
      </c>
      <c r="BB23" t="str">
        <f t="shared" si="34"/>
        <v/>
      </c>
      <c r="BC23" t="str">
        <f t="shared" si="35"/>
        <v/>
      </c>
      <c r="BD23">
        <f t="shared" si="36"/>
        <v>2</v>
      </c>
      <c r="BE23">
        <f t="shared" si="37"/>
        <v>2</v>
      </c>
      <c r="BF23" t="str">
        <f t="shared" si="38"/>
        <v/>
      </c>
      <c r="BG23" t="str">
        <f t="shared" si="39"/>
        <v/>
      </c>
      <c r="BH23">
        <f t="shared" si="40"/>
        <v>2</v>
      </c>
      <c r="BI23">
        <f t="shared" si="41"/>
        <v>2</v>
      </c>
      <c r="BJ23" t="str">
        <f t="shared" si="42"/>
        <v/>
      </c>
      <c r="BK23" t="str">
        <f t="shared" si="43"/>
        <v/>
      </c>
      <c r="BL23">
        <f t="shared" si="44"/>
        <v>2</v>
      </c>
      <c r="BM23" s="112"/>
      <c r="BN23" s="112"/>
    </row>
    <row r="24" spans="3:67" ht="31.5" hidden="1" customHeight="1" thickBot="1" x14ac:dyDescent="0.3">
      <c r="C24" s="147"/>
      <c r="D24" s="120" t="s">
        <v>48</v>
      </c>
      <c r="E24" s="121"/>
      <c r="F24" s="121"/>
      <c r="G24" s="122"/>
      <c r="H24" s="74">
        <f t="shared" si="0"/>
        <v>2</v>
      </c>
      <c r="I24" s="74">
        <f t="shared" si="1"/>
        <v>2</v>
      </c>
      <c r="J24" s="74">
        <f t="shared" si="2"/>
        <v>2</v>
      </c>
      <c r="K24" s="74">
        <f t="shared" si="3"/>
        <v>2</v>
      </c>
      <c r="L24" s="74">
        <f t="shared" si="4"/>
        <v>2</v>
      </c>
      <c r="M24" s="74">
        <f t="shared" si="5"/>
        <v>2</v>
      </c>
      <c r="N24" s="74">
        <f t="shared" si="6"/>
        <v>2</v>
      </c>
      <c r="O24" s="74">
        <f t="shared" si="7"/>
        <v>2</v>
      </c>
      <c r="P24" s="74">
        <f t="shared" si="8"/>
        <v>2</v>
      </c>
      <c r="Q24" s="118"/>
      <c r="S24" s="45" t="str">
        <f>VLOOKUP('INFORME INDIVIDUAL'!$M$12,REPORTES!$A$5:$IZ$1048567,17,FALSE)</f>
        <v>SI</v>
      </c>
      <c r="T24" s="45" t="str">
        <f>VLOOKUP('INFORME INDIVIDUAL'!$M$12,REPORTES!$A$5:$IZ$1048567,45,FALSE)</f>
        <v>SI</v>
      </c>
      <c r="U24" s="45" t="str">
        <f>VLOOKUP('INFORME INDIVIDUAL'!$M$12,REPORTES!$A$5:$IZ$1048567,73,FALSE)</f>
        <v>SI</v>
      </c>
      <c r="V24" s="45" t="str">
        <f>VLOOKUP('INFORME INDIVIDUAL'!$M$12,REPORTES!$A$5:$IZ$1048567,101,FALSE)</f>
        <v>SI</v>
      </c>
      <c r="W24" s="45" t="str">
        <f>VLOOKUP('INFORME INDIVIDUAL'!$M$12,REPORTES!$A$5:$IZ$1048567,129,FALSE)</f>
        <v>SI</v>
      </c>
      <c r="X24" s="45" t="str">
        <f>VLOOKUP('INFORME INDIVIDUAL'!$M$12,REPORTES!$A$5:$IZ$1048567,157,FALSE)</f>
        <v>SI</v>
      </c>
      <c r="Y24" s="45" t="str">
        <f>VLOOKUP('INFORME INDIVIDUAL'!$M$12,REPORTES!$A$5:$IZ$1048567,185,FALSE)</f>
        <v>SI</v>
      </c>
      <c r="Z24" s="45" t="str">
        <f>VLOOKUP('INFORME INDIVIDUAL'!$M$12,REPORTES!$A$5:$IZ$1048567,213,FALSE)</f>
        <v>SI</v>
      </c>
      <c r="AA24" s="45" t="str">
        <f>VLOOKUP('INFORME INDIVIDUAL'!$M$12,REPORTES!$A$5:$IZ$1048567,241,FALSE)</f>
        <v>SI</v>
      </c>
      <c r="AC24">
        <f t="shared" si="9"/>
        <v>2</v>
      </c>
      <c r="AD24" t="str">
        <f t="shared" si="10"/>
        <v/>
      </c>
      <c r="AE24" t="str">
        <f t="shared" si="11"/>
        <v/>
      </c>
      <c r="AF24">
        <f t="shared" si="12"/>
        <v>2</v>
      </c>
      <c r="AG24">
        <f t="shared" si="13"/>
        <v>2</v>
      </c>
      <c r="AH24" t="str">
        <f t="shared" si="14"/>
        <v/>
      </c>
      <c r="AI24" t="str">
        <f t="shared" si="15"/>
        <v/>
      </c>
      <c r="AJ24">
        <f t="shared" si="16"/>
        <v>2</v>
      </c>
      <c r="AK24">
        <f t="shared" si="17"/>
        <v>2</v>
      </c>
      <c r="AL24" t="str">
        <f t="shared" si="18"/>
        <v/>
      </c>
      <c r="AM24" t="str">
        <f t="shared" si="19"/>
        <v/>
      </c>
      <c r="AN24">
        <f t="shared" si="20"/>
        <v>2</v>
      </c>
      <c r="AO24">
        <f t="shared" si="21"/>
        <v>2</v>
      </c>
      <c r="AP24" t="str">
        <f t="shared" si="22"/>
        <v/>
      </c>
      <c r="AQ24" t="str">
        <f t="shared" si="23"/>
        <v/>
      </c>
      <c r="AR24">
        <f t="shared" si="24"/>
        <v>2</v>
      </c>
      <c r="AS24">
        <f t="shared" si="25"/>
        <v>2</v>
      </c>
      <c r="AT24" t="str">
        <f t="shared" si="26"/>
        <v/>
      </c>
      <c r="AU24" t="str">
        <f t="shared" si="27"/>
        <v/>
      </c>
      <c r="AV24">
        <f t="shared" si="28"/>
        <v>2</v>
      </c>
      <c r="AW24">
        <f t="shared" si="29"/>
        <v>2</v>
      </c>
      <c r="AX24" t="str">
        <f t="shared" si="30"/>
        <v/>
      </c>
      <c r="AY24" t="str">
        <f t="shared" si="31"/>
        <v/>
      </c>
      <c r="AZ24">
        <f t="shared" si="32"/>
        <v>2</v>
      </c>
      <c r="BA24">
        <f t="shared" si="33"/>
        <v>2</v>
      </c>
      <c r="BB24" t="str">
        <f t="shared" si="34"/>
        <v/>
      </c>
      <c r="BC24" t="str">
        <f t="shared" si="35"/>
        <v/>
      </c>
      <c r="BD24">
        <f t="shared" si="36"/>
        <v>2</v>
      </c>
      <c r="BE24">
        <f t="shared" si="37"/>
        <v>2</v>
      </c>
      <c r="BF24" t="str">
        <f t="shared" si="38"/>
        <v/>
      </c>
      <c r="BG24" t="str">
        <f t="shared" si="39"/>
        <v/>
      </c>
      <c r="BH24">
        <f t="shared" si="40"/>
        <v>2</v>
      </c>
      <c r="BI24">
        <f t="shared" si="41"/>
        <v>2</v>
      </c>
      <c r="BJ24" t="str">
        <f t="shared" si="42"/>
        <v/>
      </c>
      <c r="BK24" t="str">
        <f t="shared" si="43"/>
        <v/>
      </c>
      <c r="BL24">
        <f t="shared" si="44"/>
        <v>2</v>
      </c>
      <c r="BM24" s="112"/>
      <c r="BN24" s="112"/>
    </row>
    <row r="25" spans="3:67" ht="16" thickBot="1" x14ac:dyDescent="0.4">
      <c r="C25" s="150" t="s">
        <v>49</v>
      </c>
      <c r="D25" s="143" t="s">
        <v>50</v>
      </c>
      <c r="E25" s="144"/>
      <c r="F25" s="144"/>
      <c r="G25" s="145"/>
      <c r="H25" s="74">
        <f t="shared" si="0"/>
        <v>2</v>
      </c>
      <c r="I25" s="74">
        <f t="shared" si="1"/>
        <v>2</v>
      </c>
      <c r="J25" s="74">
        <f t="shared" si="2"/>
        <v>2</v>
      </c>
      <c r="K25" s="74">
        <f t="shared" si="3"/>
        <v>2</v>
      </c>
      <c r="L25" s="74">
        <f t="shared" si="4"/>
        <v>2</v>
      </c>
      <c r="M25" s="74">
        <f t="shared" si="5"/>
        <v>2</v>
      </c>
      <c r="N25" s="74">
        <f t="shared" si="6"/>
        <v>2</v>
      </c>
      <c r="O25" s="74">
        <f t="shared" si="7"/>
        <v>2</v>
      </c>
      <c r="P25" s="74">
        <f t="shared" si="8"/>
        <v>2</v>
      </c>
      <c r="Q25" s="116">
        <f>BM25/BO25</f>
        <v>1</v>
      </c>
      <c r="S25" s="45" t="str">
        <f>VLOOKUP('INFORME INDIVIDUAL'!$M$12,REPORTES!$A$5:$IZ$1048567,18,FALSE)</f>
        <v>SI</v>
      </c>
      <c r="T25" s="45" t="str">
        <f>VLOOKUP('INFORME INDIVIDUAL'!$M$12,REPORTES!$A$5:$IZ$1048567,46,FALSE)</f>
        <v>SI</v>
      </c>
      <c r="U25" s="45" t="str">
        <f>VLOOKUP('INFORME INDIVIDUAL'!$M$12,REPORTES!$A$5:$IZ$1048567,74,FALSE)</f>
        <v>SI</v>
      </c>
      <c r="V25" s="45" t="str">
        <f>VLOOKUP('INFORME INDIVIDUAL'!$M$12,REPORTES!$A$5:$IZ$1048567,102,FALSE)</f>
        <v>SI</v>
      </c>
      <c r="W25" s="45" t="str">
        <f>VLOOKUP('INFORME INDIVIDUAL'!$M$12,REPORTES!$A$5:$IZ$1048567,130,FALSE)</f>
        <v>SI</v>
      </c>
      <c r="X25" s="45" t="str">
        <f>VLOOKUP('INFORME INDIVIDUAL'!$M$12,REPORTES!$A$5:$IZ$1048567,158,FALSE)</f>
        <v>SI</v>
      </c>
      <c r="Y25" s="45" t="str">
        <f>VLOOKUP('INFORME INDIVIDUAL'!$M$12,REPORTES!$A$5:$IZ$1048567,186,FALSE)</f>
        <v>SI</v>
      </c>
      <c r="Z25" s="45" t="str">
        <f>VLOOKUP('INFORME INDIVIDUAL'!$M$12,REPORTES!$A$5:$IZ$1048567,214,FALSE)</f>
        <v>SI</v>
      </c>
      <c r="AA25" s="45" t="str">
        <f>VLOOKUP('INFORME INDIVIDUAL'!$M$12,REPORTES!$A$5:$IZ$1048567,242,FALSE)</f>
        <v>SI</v>
      </c>
      <c r="AC25">
        <f t="shared" si="9"/>
        <v>2</v>
      </c>
      <c r="AD25" t="str">
        <f t="shared" si="10"/>
        <v/>
      </c>
      <c r="AE25" t="str">
        <f t="shared" si="11"/>
        <v/>
      </c>
      <c r="AF25">
        <f t="shared" si="12"/>
        <v>2</v>
      </c>
      <c r="AG25">
        <f t="shared" si="13"/>
        <v>2</v>
      </c>
      <c r="AH25" t="str">
        <f t="shared" si="14"/>
        <v/>
      </c>
      <c r="AI25" t="str">
        <f t="shared" si="15"/>
        <v/>
      </c>
      <c r="AJ25">
        <f t="shared" si="16"/>
        <v>2</v>
      </c>
      <c r="AK25">
        <f t="shared" si="17"/>
        <v>2</v>
      </c>
      <c r="AL25" t="str">
        <f t="shared" si="18"/>
        <v/>
      </c>
      <c r="AM25" t="str">
        <f t="shared" si="19"/>
        <v/>
      </c>
      <c r="AN25">
        <f t="shared" si="20"/>
        <v>2</v>
      </c>
      <c r="AO25">
        <f t="shared" si="21"/>
        <v>2</v>
      </c>
      <c r="AP25" t="str">
        <f t="shared" si="22"/>
        <v/>
      </c>
      <c r="AQ25" t="str">
        <f t="shared" si="23"/>
        <v/>
      </c>
      <c r="AR25">
        <f t="shared" si="24"/>
        <v>2</v>
      </c>
      <c r="AS25">
        <f t="shared" si="25"/>
        <v>2</v>
      </c>
      <c r="AT25" t="str">
        <f t="shared" si="26"/>
        <v/>
      </c>
      <c r="AU25" t="str">
        <f t="shared" si="27"/>
        <v/>
      </c>
      <c r="AV25">
        <f t="shared" si="28"/>
        <v>2</v>
      </c>
      <c r="AW25">
        <f t="shared" si="29"/>
        <v>2</v>
      </c>
      <c r="AX25" t="str">
        <f t="shared" si="30"/>
        <v/>
      </c>
      <c r="AY25" t="str">
        <f t="shared" si="31"/>
        <v/>
      </c>
      <c r="AZ25">
        <f t="shared" si="32"/>
        <v>2</v>
      </c>
      <c r="BA25">
        <f t="shared" si="33"/>
        <v>2</v>
      </c>
      <c r="BB25" t="str">
        <f t="shared" si="34"/>
        <v/>
      </c>
      <c r="BC25" t="str">
        <f t="shared" si="35"/>
        <v/>
      </c>
      <c r="BD25">
        <f t="shared" si="36"/>
        <v>2</v>
      </c>
      <c r="BE25">
        <f t="shared" si="37"/>
        <v>2</v>
      </c>
      <c r="BF25" t="str">
        <f t="shared" si="38"/>
        <v/>
      </c>
      <c r="BG25" t="str">
        <f t="shared" si="39"/>
        <v/>
      </c>
      <c r="BH25">
        <f t="shared" si="40"/>
        <v>2</v>
      </c>
      <c r="BI25">
        <f t="shared" si="41"/>
        <v>2</v>
      </c>
      <c r="BJ25" t="str">
        <f t="shared" si="42"/>
        <v/>
      </c>
      <c r="BK25" t="str">
        <f t="shared" si="43"/>
        <v/>
      </c>
      <c r="BL25">
        <f t="shared" si="44"/>
        <v>2</v>
      </c>
      <c r="BM25" s="112">
        <f>COUNTIF(H25:P29,2)</f>
        <v>45</v>
      </c>
      <c r="BN25" s="112">
        <f>COUNTIF(H25:P29,1)</f>
        <v>0</v>
      </c>
      <c r="BO25" s="113">
        <f>SUM(BM25:BN29)</f>
        <v>45</v>
      </c>
    </row>
    <row r="26" spans="3:67" ht="31.5" customHeight="1" thickBot="1" x14ac:dyDescent="0.4">
      <c r="C26" s="151"/>
      <c r="D26" s="120" t="s">
        <v>51</v>
      </c>
      <c r="E26" s="121"/>
      <c r="F26" s="121"/>
      <c r="G26" s="122"/>
      <c r="H26" s="74">
        <f t="shared" si="0"/>
        <v>2</v>
      </c>
      <c r="I26" s="74">
        <f t="shared" si="1"/>
        <v>2</v>
      </c>
      <c r="J26" s="74">
        <f t="shared" si="2"/>
        <v>2</v>
      </c>
      <c r="K26" s="74">
        <f t="shared" si="3"/>
        <v>2</v>
      </c>
      <c r="L26" s="74">
        <f t="shared" si="4"/>
        <v>2</v>
      </c>
      <c r="M26" s="74">
        <f t="shared" si="5"/>
        <v>2</v>
      </c>
      <c r="N26" s="74">
        <f t="shared" si="6"/>
        <v>2</v>
      </c>
      <c r="O26" s="74">
        <f t="shared" si="7"/>
        <v>2</v>
      </c>
      <c r="P26" s="74">
        <f t="shared" si="8"/>
        <v>2</v>
      </c>
      <c r="Q26" s="117"/>
      <c r="S26" s="45" t="str">
        <f>VLOOKUP('INFORME INDIVIDUAL'!$M$12,REPORTES!$A$5:$IZ$1048567,19,FALSE)</f>
        <v>SI</v>
      </c>
      <c r="T26" s="45" t="str">
        <f>VLOOKUP('INFORME INDIVIDUAL'!$M$12,REPORTES!$A$5:$IZ$1048567,47,FALSE)</f>
        <v>SI</v>
      </c>
      <c r="U26" s="45" t="str">
        <f>VLOOKUP('INFORME INDIVIDUAL'!$M$12,REPORTES!$A$5:$IZ$1048567,75,FALSE)</f>
        <v>SI</v>
      </c>
      <c r="V26" s="45" t="str">
        <f>VLOOKUP('INFORME INDIVIDUAL'!$M$12,REPORTES!$A$5:$IZ$1048567,103,FALSE)</f>
        <v>SI</v>
      </c>
      <c r="W26" s="45" t="str">
        <f>VLOOKUP('INFORME INDIVIDUAL'!$M$12,REPORTES!$A$5:$IZ$1048567,131,FALSE)</f>
        <v>SI</v>
      </c>
      <c r="X26" s="45" t="str">
        <f>VLOOKUP('INFORME INDIVIDUAL'!$M$12,REPORTES!$A$5:$IZ$1048567,159,FALSE)</f>
        <v>SI</v>
      </c>
      <c r="Y26" s="45" t="str">
        <f>VLOOKUP('INFORME INDIVIDUAL'!$M$12,REPORTES!$A$5:$IZ$1048567,187,FALSE)</f>
        <v>SI</v>
      </c>
      <c r="Z26" s="45" t="str">
        <f>VLOOKUP('INFORME INDIVIDUAL'!$M$12,REPORTES!$A$5:$IZ$1048567,215,FALSE)</f>
        <v>SI</v>
      </c>
      <c r="AA26" s="45" t="str">
        <f>VLOOKUP('INFORME INDIVIDUAL'!$M$12,REPORTES!$A$5:$IZ$1048567,243,FALSE)</f>
        <v>SI</v>
      </c>
      <c r="AC26">
        <f t="shared" si="9"/>
        <v>2</v>
      </c>
      <c r="AD26" t="str">
        <f t="shared" si="10"/>
        <v/>
      </c>
      <c r="AE26" t="str">
        <f t="shared" si="11"/>
        <v/>
      </c>
      <c r="AF26">
        <f t="shared" si="12"/>
        <v>2</v>
      </c>
      <c r="AG26">
        <f t="shared" si="13"/>
        <v>2</v>
      </c>
      <c r="AH26" t="str">
        <f t="shared" si="14"/>
        <v/>
      </c>
      <c r="AI26" t="str">
        <f t="shared" si="15"/>
        <v/>
      </c>
      <c r="AJ26">
        <f t="shared" si="16"/>
        <v>2</v>
      </c>
      <c r="AK26">
        <f t="shared" si="17"/>
        <v>2</v>
      </c>
      <c r="AL26" t="str">
        <f t="shared" si="18"/>
        <v/>
      </c>
      <c r="AM26" t="str">
        <f t="shared" si="19"/>
        <v/>
      </c>
      <c r="AN26">
        <f t="shared" si="20"/>
        <v>2</v>
      </c>
      <c r="AO26">
        <f t="shared" si="21"/>
        <v>2</v>
      </c>
      <c r="AP26" t="str">
        <f t="shared" si="22"/>
        <v/>
      </c>
      <c r="AQ26" t="str">
        <f t="shared" si="23"/>
        <v/>
      </c>
      <c r="AR26">
        <f t="shared" si="24"/>
        <v>2</v>
      </c>
      <c r="AS26">
        <f t="shared" si="25"/>
        <v>2</v>
      </c>
      <c r="AT26" t="str">
        <f t="shared" si="26"/>
        <v/>
      </c>
      <c r="AU26" t="str">
        <f t="shared" si="27"/>
        <v/>
      </c>
      <c r="AV26">
        <f t="shared" si="28"/>
        <v>2</v>
      </c>
      <c r="AW26">
        <f t="shared" si="29"/>
        <v>2</v>
      </c>
      <c r="AX26" t="str">
        <f t="shared" si="30"/>
        <v/>
      </c>
      <c r="AY26" t="str">
        <f t="shared" si="31"/>
        <v/>
      </c>
      <c r="AZ26">
        <f t="shared" si="32"/>
        <v>2</v>
      </c>
      <c r="BA26">
        <f t="shared" si="33"/>
        <v>2</v>
      </c>
      <c r="BB26" t="str">
        <f t="shared" si="34"/>
        <v/>
      </c>
      <c r="BC26" t="str">
        <f t="shared" si="35"/>
        <v/>
      </c>
      <c r="BD26">
        <f t="shared" si="36"/>
        <v>2</v>
      </c>
      <c r="BE26">
        <f t="shared" si="37"/>
        <v>2</v>
      </c>
      <c r="BF26" t="str">
        <f t="shared" si="38"/>
        <v/>
      </c>
      <c r="BG26" t="str">
        <f t="shared" si="39"/>
        <v/>
      </c>
      <c r="BH26">
        <f t="shared" si="40"/>
        <v>2</v>
      </c>
      <c r="BI26">
        <f t="shared" si="41"/>
        <v>2</v>
      </c>
      <c r="BJ26" t="str">
        <f t="shared" si="42"/>
        <v/>
      </c>
      <c r="BK26" t="str">
        <f t="shared" si="43"/>
        <v/>
      </c>
      <c r="BL26">
        <f t="shared" si="44"/>
        <v>2</v>
      </c>
      <c r="BM26" s="112"/>
      <c r="BN26" s="112"/>
      <c r="BO26" s="113"/>
    </row>
    <row r="27" spans="3:67" ht="31.5" customHeight="1" thickBot="1" x14ac:dyDescent="0.4">
      <c r="C27" s="151"/>
      <c r="D27" s="120" t="s">
        <v>52</v>
      </c>
      <c r="E27" s="121"/>
      <c r="F27" s="121"/>
      <c r="G27" s="122"/>
      <c r="H27" s="74">
        <f t="shared" si="0"/>
        <v>2</v>
      </c>
      <c r="I27" s="74">
        <f t="shared" si="1"/>
        <v>2</v>
      </c>
      <c r="J27" s="74">
        <f t="shared" si="2"/>
        <v>2</v>
      </c>
      <c r="K27" s="74">
        <f t="shared" si="3"/>
        <v>2</v>
      </c>
      <c r="L27" s="74">
        <f t="shared" si="4"/>
        <v>2</v>
      </c>
      <c r="M27" s="74">
        <f t="shared" si="5"/>
        <v>2</v>
      </c>
      <c r="N27" s="74">
        <f t="shared" si="6"/>
        <v>2</v>
      </c>
      <c r="O27" s="74">
        <f t="shared" si="7"/>
        <v>2</v>
      </c>
      <c r="P27" s="74">
        <f t="shared" si="8"/>
        <v>2</v>
      </c>
      <c r="Q27" s="117"/>
      <c r="S27" s="45" t="str">
        <f>VLOOKUP('INFORME INDIVIDUAL'!$M$12,REPORTES!$A$5:$IZ$1048567,20,FALSE)</f>
        <v>SI</v>
      </c>
      <c r="T27" s="45" t="str">
        <f>VLOOKUP('INFORME INDIVIDUAL'!$M$12,REPORTES!$A$5:$IZ$1048567,48,FALSE)</f>
        <v>SI</v>
      </c>
      <c r="U27" s="45" t="str">
        <f>VLOOKUP('INFORME INDIVIDUAL'!$M$12,REPORTES!$A$5:$IZ$1048567,76,FALSE)</f>
        <v>SI</v>
      </c>
      <c r="V27" s="45" t="str">
        <f>VLOOKUP('INFORME INDIVIDUAL'!$M$12,REPORTES!$A$5:$IZ$1048567,104,FALSE)</f>
        <v>SI</v>
      </c>
      <c r="W27" s="45" t="str">
        <f>VLOOKUP('INFORME INDIVIDUAL'!$M$12,REPORTES!$A$5:$IZ$1048567,132,FALSE)</f>
        <v>SI</v>
      </c>
      <c r="X27" s="45" t="str">
        <f>VLOOKUP('INFORME INDIVIDUAL'!$M$12,REPORTES!$A$5:$IZ$1048567,160,FALSE)</f>
        <v>SI</v>
      </c>
      <c r="Y27" s="45" t="str">
        <f>VLOOKUP('INFORME INDIVIDUAL'!$M$12,REPORTES!$A$5:$IZ$1048567,188,FALSE)</f>
        <v>SI</v>
      </c>
      <c r="Z27" s="45" t="str">
        <f>VLOOKUP('INFORME INDIVIDUAL'!$M$12,REPORTES!$A$5:$IZ$1048567,216,FALSE)</f>
        <v>SI</v>
      </c>
      <c r="AA27" s="45" t="str">
        <f>VLOOKUP('INFORME INDIVIDUAL'!$M$12,REPORTES!$A$5:$IZ$1048567,244,FALSE)</f>
        <v>SI</v>
      </c>
      <c r="AC27">
        <f t="shared" si="9"/>
        <v>2</v>
      </c>
      <c r="AD27" t="str">
        <f t="shared" si="10"/>
        <v/>
      </c>
      <c r="AE27" t="str">
        <f t="shared" si="11"/>
        <v/>
      </c>
      <c r="AF27">
        <f t="shared" si="12"/>
        <v>2</v>
      </c>
      <c r="AG27">
        <f t="shared" si="13"/>
        <v>2</v>
      </c>
      <c r="AH27" t="str">
        <f t="shared" si="14"/>
        <v/>
      </c>
      <c r="AI27" t="str">
        <f t="shared" si="15"/>
        <v/>
      </c>
      <c r="AJ27">
        <f t="shared" si="16"/>
        <v>2</v>
      </c>
      <c r="AK27">
        <f t="shared" si="17"/>
        <v>2</v>
      </c>
      <c r="AL27" t="str">
        <f t="shared" si="18"/>
        <v/>
      </c>
      <c r="AM27" t="str">
        <f t="shared" si="19"/>
        <v/>
      </c>
      <c r="AN27">
        <f t="shared" si="20"/>
        <v>2</v>
      </c>
      <c r="AO27">
        <f t="shared" si="21"/>
        <v>2</v>
      </c>
      <c r="AP27" t="str">
        <f t="shared" si="22"/>
        <v/>
      </c>
      <c r="AQ27" t="str">
        <f t="shared" si="23"/>
        <v/>
      </c>
      <c r="AR27">
        <f t="shared" si="24"/>
        <v>2</v>
      </c>
      <c r="AS27">
        <f t="shared" si="25"/>
        <v>2</v>
      </c>
      <c r="AT27" t="str">
        <f t="shared" si="26"/>
        <v/>
      </c>
      <c r="AU27" t="str">
        <f t="shared" si="27"/>
        <v/>
      </c>
      <c r="AV27">
        <f t="shared" si="28"/>
        <v>2</v>
      </c>
      <c r="AW27">
        <f t="shared" si="29"/>
        <v>2</v>
      </c>
      <c r="AX27" t="str">
        <f t="shared" si="30"/>
        <v/>
      </c>
      <c r="AY27" t="str">
        <f t="shared" si="31"/>
        <v/>
      </c>
      <c r="AZ27">
        <f t="shared" si="32"/>
        <v>2</v>
      </c>
      <c r="BA27">
        <f t="shared" si="33"/>
        <v>2</v>
      </c>
      <c r="BB27" t="str">
        <f t="shared" si="34"/>
        <v/>
      </c>
      <c r="BC27" t="str">
        <f t="shared" si="35"/>
        <v/>
      </c>
      <c r="BD27">
        <f t="shared" si="36"/>
        <v>2</v>
      </c>
      <c r="BE27">
        <f t="shared" si="37"/>
        <v>2</v>
      </c>
      <c r="BF27" t="str">
        <f t="shared" si="38"/>
        <v/>
      </c>
      <c r="BG27" t="str">
        <f t="shared" si="39"/>
        <v/>
      </c>
      <c r="BH27">
        <f t="shared" si="40"/>
        <v>2</v>
      </c>
      <c r="BI27">
        <f t="shared" si="41"/>
        <v>2</v>
      </c>
      <c r="BJ27" t="str">
        <f t="shared" si="42"/>
        <v/>
      </c>
      <c r="BK27" t="str">
        <f t="shared" si="43"/>
        <v/>
      </c>
      <c r="BL27">
        <f t="shared" si="44"/>
        <v>2</v>
      </c>
      <c r="BM27" s="112"/>
      <c r="BN27" s="112"/>
      <c r="BO27" s="113"/>
    </row>
    <row r="28" spans="3:67" ht="31.5" hidden="1" customHeight="1" thickBot="1" x14ac:dyDescent="0.3">
      <c r="C28" s="151"/>
      <c r="D28" s="120" t="s">
        <v>53</v>
      </c>
      <c r="E28" s="121"/>
      <c r="F28" s="121"/>
      <c r="G28" s="122"/>
      <c r="H28" s="74">
        <f t="shared" si="0"/>
        <v>2</v>
      </c>
      <c r="I28" s="74">
        <f t="shared" si="1"/>
        <v>2</v>
      </c>
      <c r="J28" s="74">
        <f t="shared" si="2"/>
        <v>2</v>
      </c>
      <c r="K28" s="74">
        <f t="shared" si="3"/>
        <v>2</v>
      </c>
      <c r="L28" s="74">
        <f t="shared" si="4"/>
        <v>2</v>
      </c>
      <c r="M28" s="74">
        <f t="shared" si="5"/>
        <v>2</v>
      </c>
      <c r="N28" s="74">
        <f t="shared" si="6"/>
        <v>2</v>
      </c>
      <c r="O28" s="74">
        <f t="shared" si="7"/>
        <v>2</v>
      </c>
      <c r="P28" s="74">
        <f t="shared" si="8"/>
        <v>2</v>
      </c>
      <c r="Q28" s="117"/>
      <c r="S28" s="45" t="str">
        <f>VLOOKUP('INFORME INDIVIDUAL'!$M$12,REPORTES!$A$5:$IZ$1048567,21,FALSE)</f>
        <v>SI</v>
      </c>
      <c r="T28" s="45" t="str">
        <f>VLOOKUP('INFORME INDIVIDUAL'!$M$12,REPORTES!$A$5:$IZ$1048567,49,FALSE)</f>
        <v>SI</v>
      </c>
      <c r="U28" s="45" t="str">
        <f>VLOOKUP('INFORME INDIVIDUAL'!$M$12,REPORTES!$A$5:$IZ$1048567,77,FALSE)</f>
        <v>SI</v>
      </c>
      <c r="V28" s="45" t="str">
        <f>VLOOKUP('INFORME INDIVIDUAL'!$M$12,REPORTES!$A$5:$IZ$1048567,105,FALSE)</f>
        <v>SI</v>
      </c>
      <c r="W28" s="45" t="str">
        <f>VLOOKUP('INFORME INDIVIDUAL'!$M$12,REPORTES!$A$5:$IZ$1048567,133,FALSE)</f>
        <v>SI</v>
      </c>
      <c r="X28" s="45" t="str">
        <f>VLOOKUP('INFORME INDIVIDUAL'!$M$12,REPORTES!$A$5:$IZ$1048567,161,FALSE)</f>
        <v>SI</v>
      </c>
      <c r="Y28" s="45" t="str">
        <f>VLOOKUP('INFORME INDIVIDUAL'!$M$12,REPORTES!$A$5:$IZ$1048567,189,FALSE)</f>
        <v>SI</v>
      </c>
      <c r="Z28" s="45" t="str">
        <f>VLOOKUP('INFORME INDIVIDUAL'!$M$12,REPORTES!$A$5:$IZ$1048567,217,FALSE)</f>
        <v>SI</v>
      </c>
      <c r="AA28" s="45" t="str">
        <f>VLOOKUP('INFORME INDIVIDUAL'!$M$12,REPORTES!$A$5:$IZ$1048567,245,FALSE)</f>
        <v>SI</v>
      </c>
      <c r="AC28">
        <f t="shared" si="9"/>
        <v>2</v>
      </c>
      <c r="AD28" t="str">
        <f t="shared" si="10"/>
        <v/>
      </c>
      <c r="AE28" t="str">
        <f t="shared" si="11"/>
        <v/>
      </c>
      <c r="AF28">
        <f t="shared" si="12"/>
        <v>2</v>
      </c>
      <c r="AG28">
        <f t="shared" si="13"/>
        <v>2</v>
      </c>
      <c r="AH28" t="str">
        <f t="shared" si="14"/>
        <v/>
      </c>
      <c r="AI28" t="str">
        <f t="shared" si="15"/>
        <v/>
      </c>
      <c r="AJ28">
        <f t="shared" si="16"/>
        <v>2</v>
      </c>
      <c r="AK28">
        <f t="shared" si="17"/>
        <v>2</v>
      </c>
      <c r="AL28" t="str">
        <f t="shared" si="18"/>
        <v/>
      </c>
      <c r="AM28" t="str">
        <f t="shared" si="19"/>
        <v/>
      </c>
      <c r="AN28">
        <f t="shared" si="20"/>
        <v>2</v>
      </c>
      <c r="AO28">
        <f t="shared" si="21"/>
        <v>2</v>
      </c>
      <c r="AP28" t="str">
        <f t="shared" si="22"/>
        <v/>
      </c>
      <c r="AQ28" t="str">
        <f t="shared" si="23"/>
        <v/>
      </c>
      <c r="AR28">
        <f t="shared" si="24"/>
        <v>2</v>
      </c>
      <c r="AS28">
        <f t="shared" si="25"/>
        <v>2</v>
      </c>
      <c r="AT28" t="str">
        <f t="shared" si="26"/>
        <v/>
      </c>
      <c r="AU28" t="str">
        <f t="shared" si="27"/>
        <v/>
      </c>
      <c r="AV28">
        <f t="shared" si="28"/>
        <v>2</v>
      </c>
      <c r="AW28">
        <f t="shared" si="29"/>
        <v>2</v>
      </c>
      <c r="AX28" t="str">
        <f t="shared" si="30"/>
        <v/>
      </c>
      <c r="AY28" t="str">
        <f t="shared" si="31"/>
        <v/>
      </c>
      <c r="AZ28">
        <f t="shared" si="32"/>
        <v>2</v>
      </c>
      <c r="BA28">
        <f t="shared" si="33"/>
        <v>2</v>
      </c>
      <c r="BB28" t="str">
        <f t="shared" si="34"/>
        <v/>
      </c>
      <c r="BC28" t="str">
        <f t="shared" si="35"/>
        <v/>
      </c>
      <c r="BD28">
        <f t="shared" si="36"/>
        <v>2</v>
      </c>
      <c r="BE28">
        <f t="shared" si="37"/>
        <v>2</v>
      </c>
      <c r="BF28" t="str">
        <f t="shared" si="38"/>
        <v/>
      </c>
      <c r="BG28" t="str">
        <f t="shared" si="39"/>
        <v/>
      </c>
      <c r="BH28">
        <f t="shared" si="40"/>
        <v>2</v>
      </c>
      <c r="BI28">
        <f t="shared" si="41"/>
        <v>2</v>
      </c>
      <c r="BJ28" t="str">
        <f t="shared" si="42"/>
        <v/>
      </c>
      <c r="BK28" t="str">
        <f t="shared" si="43"/>
        <v/>
      </c>
      <c r="BL28">
        <f t="shared" si="44"/>
        <v>2</v>
      </c>
      <c r="BM28" s="112"/>
      <c r="BN28" s="112"/>
      <c r="BO28" s="113"/>
    </row>
    <row r="29" spans="3:67" ht="16" thickBot="1" x14ac:dyDescent="0.4">
      <c r="C29" s="152"/>
      <c r="D29" s="120" t="s">
        <v>54</v>
      </c>
      <c r="E29" s="121"/>
      <c r="F29" s="121"/>
      <c r="G29" s="122"/>
      <c r="H29" s="74">
        <f t="shared" si="0"/>
        <v>2</v>
      </c>
      <c r="I29" s="74">
        <f t="shared" si="1"/>
        <v>2</v>
      </c>
      <c r="J29" s="74">
        <f t="shared" si="2"/>
        <v>2</v>
      </c>
      <c r="K29" s="74">
        <f t="shared" si="3"/>
        <v>2</v>
      </c>
      <c r="L29" s="74">
        <f t="shared" si="4"/>
        <v>2</v>
      </c>
      <c r="M29" s="74">
        <f t="shared" si="5"/>
        <v>2</v>
      </c>
      <c r="N29" s="74">
        <f t="shared" si="6"/>
        <v>2</v>
      </c>
      <c r="O29" s="74">
        <f t="shared" si="7"/>
        <v>2</v>
      </c>
      <c r="P29" s="74">
        <f t="shared" si="8"/>
        <v>2</v>
      </c>
      <c r="Q29" s="118"/>
      <c r="S29" s="45" t="str">
        <f>VLOOKUP('INFORME INDIVIDUAL'!$M$12,REPORTES!$A$5:$IZ$1048567,22,FALSE)</f>
        <v>SI</v>
      </c>
      <c r="T29" s="45" t="str">
        <f>VLOOKUP('INFORME INDIVIDUAL'!$M$12,REPORTES!$A$5:$IZ$1048567,50,FALSE)</f>
        <v>SI</v>
      </c>
      <c r="U29" s="45" t="str">
        <f>VLOOKUP('INFORME INDIVIDUAL'!$M$12,REPORTES!$A$5:$IZ$1048567,78,FALSE)</f>
        <v>SI</v>
      </c>
      <c r="V29" s="45" t="str">
        <f>VLOOKUP('INFORME INDIVIDUAL'!$M$12,REPORTES!$A$5:$IZ$1048567,106,FALSE)</f>
        <v>SI</v>
      </c>
      <c r="W29" s="45" t="str">
        <f>VLOOKUP('INFORME INDIVIDUAL'!$M$12,REPORTES!$A$5:$IZ$1048567,134,FALSE)</f>
        <v>SI</v>
      </c>
      <c r="X29" s="45" t="str">
        <f>VLOOKUP('INFORME INDIVIDUAL'!$M$12,REPORTES!$A$5:$IZ$1048567,162,FALSE)</f>
        <v>SI</v>
      </c>
      <c r="Y29" s="45" t="str">
        <f>VLOOKUP('INFORME INDIVIDUAL'!$M$12,REPORTES!$A$5:$IZ$1048567,190,FALSE)</f>
        <v>SI</v>
      </c>
      <c r="Z29" s="45" t="str">
        <f>VLOOKUP('INFORME INDIVIDUAL'!$M$12,REPORTES!$A$5:$IZ$1048567,218,FALSE)</f>
        <v>SI</v>
      </c>
      <c r="AA29" s="45" t="str">
        <f>VLOOKUP('INFORME INDIVIDUAL'!$M$12,REPORTES!$A$5:$IZ$1048567,246,FALSE)</f>
        <v>SI</v>
      </c>
      <c r="AC29">
        <f t="shared" si="9"/>
        <v>2</v>
      </c>
      <c r="AD29" t="str">
        <f t="shared" si="10"/>
        <v/>
      </c>
      <c r="AE29" t="str">
        <f t="shared" si="11"/>
        <v/>
      </c>
      <c r="AF29">
        <f t="shared" si="12"/>
        <v>2</v>
      </c>
      <c r="AG29">
        <f t="shared" si="13"/>
        <v>2</v>
      </c>
      <c r="AH29" t="str">
        <f t="shared" si="14"/>
        <v/>
      </c>
      <c r="AI29" t="str">
        <f t="shared" si="15"/>
        <v/>
      </c>
      <c r="AJ29">
        <f t="shared" si="16"/>
        <v>2</v>
      </c>
      <c r="AK29">
        <f t="shared" si="17"/>
        <v>2</v>
      </c>
      <c r="AL29" t="str">
        <f t="shared" si="18"/>
        <v/>
      </c>
      <c r="AM29" t="str">
        <f t="shared" si="19"/>
        <v/>
      </c>
      <c r="AN29">
        <f t="shared" si="20"/>
        <v>2</v>
      </c>
      <c r="AO29">
        <f t="shared" si="21"/>
        <v>2</v>
      </c>
      <c r="AP29" t="str">
        <f t="shared" si="22"/>
        <v/>
      </c>
      <c r="AQ29" t="str">
        <f t="shared" si="23"/>
        <v/>
      </c>
      <c r="AR29">
        <f t="shared" si="24"/>
        <v>2</v>
      </c>
      <c r="AS29">
        <f t="shared" si="25"/>
        <v>2</v>
      </c>
      <c r="AT29" t="str">
        <f t="shared" si="26"/>
        <v/>
      </c>
      <c r="AU29" t="str">
        <f t="shared" si="27"/>
        <v/>
      </c>
      <c r="AV29">
        <f t="shared" si="28"/>
        <v>2</v>
      </c>
      <c r="AW29">
        <f t="shared" si="29"/>
        <v>2</v>
      </c>
      <c r="AX29" t="str">
        <f t="shared" si="30"/>
        <v/>
      </c>
      <c r="AY29" t="str">
        <f t="shared" si="31"/>
        <v/>
      </c>
      <c r="AZ29">
        <f t="shared" si="32"/>
        <v>2</v>
      </c>
      <c r="BA29">
        <f t="shared" si="33"/>
        <v>2</v>
      </c>
      <c r="BB29" t="str">
        <f t="shared" si="34"/>
        <v/>
      </c>
      <c r="BC29" t="str">
        <f t="shared" si="35"/>
        <v/>
      </c>
      <c r="BD29">
        <f t="shared" si="36"/>
        <v>2</v>
      </c>
      <c r="BE29">
        <f t="shared" si="37"/>
        <v>2</v>
      </c>
      <c r="BF29" t="str">
        <f t="shared" si="38"/>
        <v/>
      </c>
      <c r="BG29" t="str">
        <f t="shared" si="39"/>
        <v/>
      </c>
      <c r="BH29">
        <f t="shared" si="40"/>
        <v>2</v>
      </c>
      <c r="BI29">
        <f t="shared" si="41"/>
        <v>2</v>
      </c>
      <c r="BJ29" t="str">
        <f t="shared" si="42"/>
        <v/>
      </c>
      <c r="BK29" t="str">
        <f t="shared" si="43"/>
        <v/>
      </c>
      <c r="BL29">
        <f t="shared" si="44"/>
        <v>2</v>
      </c>
      <c r="BM29" s="112"/>
      <c r="BN29" s="112"/>
      <c r="BO29" s="113"/>
    </row>
    <row r="30" spans="3:67" ht="31.5" hidden="1" customHeight="1" thickBot="1" x14ac:dyDescent="0.3">
      <c r="C30" s="138" t="s">
        <v>55</v>
      </c>
      <c r="D30" s="120" t="s">
        <v>56</v>
      </c>
      <c r="E30" s="121"/>
      <c r="F30" s="121"/>
      <c r="G30" s="122"/>
      <c r="H30" s="74">
        <f t="shared" si="0"/>
        <v>2</v>
      </c>
      <c r="I30" s="74">
        <f t="shared" si="1"/>
        <v>2</v>
      </c>
      <c r="J30" s="74">
        <f t="shared" si="2"/>
        <v>2</v>
      </c>
      <c r="K30" s="74">
        <f t="shared" si="3"/>
        <v>2</v>
      </c>
      <c r="L30" s="74">
        <f t="shared" si="4"/>
        <v>2</v>
      </c>
      <c r="M30" s="74">
        <f t="shared" si="5"/>
        <v>2</v>
      </c>
      <c r="N30" s="74">
        <f t="shared" si="6"/>
        <v>2</v>
      </c>
      <c r="O30" s="74">
        <f t="shared" si="7"/>
        <v>2</v>
      </c>
      <c r="P30" s="74">
        <f t="shared" si="8"/>
        <v>2</v>
      </c>
      <c r="Q30" s="116"/>
      <c r="S30" s="45" t="str">
        <f>VLOOKUP('INFORME INDIVIDUAL'!$M$12,REPORTES!$A$5:$IZ$1048567,23,FALSE)</f>
        <v>SI</v>
      </c>
      <c r="T30" s="45" t="str">
        <f>VLOOKUP('INFORME INDIVIDUAL'!$M$12,REPORTES!$A$5:$IZ$1048567,51,FALSE)</f>
        <v>SI</v>
      </c>
      <c r="U30" s="45" t="str">
        <f>VLOOKUP('INFORME INDIVIDUAL'!$M$12,REPORTES!$A$5:$IZ$1048567,79,FALSE)</f>
        <v>SI</v>
      </c>
      <c r="V30" s="45" t="str">
        <f>VLOOKUP('INFORME INDIVIDUAL'!$M$12,REPORTES!$A$5:$IZ$1048567,107,FALSE)</f>
        <v>SI</v>
      </c>
      <c r="W30" s="45" t="str">
        <f>VLOOKUP('INFORME INDIVIDUAL'!$M$12,REPORTES!$A$5:$IZ$1048567,135,FALSE)</f>
        <v>SI</v>
      </c>
      <c r="X30" s="45" t="str">
        <f>VLOOKUP('INFORME INDIVIDUAL'!$M$12,REPORTES!$A$5:$IZ$1048567,163,FALSE)</f>
        <v>SI</v>
      </c>
      <c r="Y30" s="45" t="str">
        <f>VLOOKUP('INFORME INDIVIDUAL'!$M$12,REPORTES!$A$5:$IZ$1048567,191,FALSE)</f>
        <v>SI</v>
      </c>
      <c r="Z30" s="45" t="str">
        <f>VLOOKUP('INFORME INDIVIDUAL'!$M$12,REPORTES!$A$5:$IZ$1048567,219,FALSE)</f>
        <v>SI</v>
      </c>
      <c r="AA30" s="45" t="str">
        <f>VLOOKUP('INFORME INDIVIDUAL'!$M$12,REPORTES!$A$5:$IZ$1048567,247,FALSE)</f>
        <v>SI</v>
      </c>
      <c r="AC30">
        <f t="shared" si="9"/>
        <v>2</v>
      </c>
      <c r="AD30" t="str">
        <f t="shared" si="10"/>
        <v/>
      </c>
      <c r="AE30" t="str">
        <f t="shared" si="11"/>
        <v/>
      </c>
      <c r="AF30">
        <f t="shared" si="12"/>
        <v>2</v>
      </c>
      <c r="AG30">
        <f t="shared" si="13"/>
        <v>2</v>
      </c>
      <c r="AH30" t="str">
        <f t="shared" si="14"/>
        <v/>
      </c>
      <c r="AI30" t="str">
        <f t="shared" si="15"/>
        <v/>
      </c>
      <c r="AJ30">
        <f t="shared" si="16"/>
        <v>2</v>
      </c>
      <c r="AK30">
        <f t="shared" si="17"/>
        <v>2</v>
      </c>
      <c r="AL30" t="str">
        <f t="shared" si="18"/>
        <v/>
      </c>
      <c r="AM30" t="str">
        <f t="shared" si="19"/>
        <v/>
      </c>
      <c r="AN30">
        <f t="shared" si="20"/>
        <v>2</v>
      </c>
      <c r="AO30">
        <f t="shared" si="21"/>
        <v>2</v>
      </c>
      <c r="AP30" t="str">
        <f t="shared" si="22"/>
        <v/>
      </c>
      <c r="AQ30" t="str">
        <f t="shared" si="23"/>
        <v/>
      </c>
      <c r="AR30">
        <f t="shared" si="24"/>
        <v>2</v>
      </c>
      <c r="AS30">
        <f t="shared" si="25"/>
        <v>2</v>
      </c>
      <c r="AT30" t="str">
        <f t="shared" si="26"/>
        <v/>
      </c>
      <c r="AU30" t="str">
        <f t="shared" si="27"/>
        <v/>
      </c>
      <c r="AV30">
        <f t="shared" si="28"/>
        <v>2</v>
      </c>
      <c r="AW30">
        <f t="shared" si="29"/>
        <v>2</v>
      </c>
      <c r="AX30" t="str">
        <f t="shared" si="30"/>
        <v/>
      </c>
      <c r="AY30" t="str">
        <f t="shared" si="31"/>
        <v/>
      </c>
      <c r="AZ30">
        <f t="shared" si="32"/>
        <v>2</v>
      </c>
      <c r="BA30">
        <f t="shared" si="33"/>
        <v>2</v>
      </c>
      <c r="BB30" t="str">
        <f t="shared" si="34"/>
        <v/>
      </c>
      <c r="BC30" t="str">
        <f t="shared" si="35"/>
        <v/>
      </c>
      <c r="BD30">
        <f t="shared" si="36"/>
        <v>2</v>
      </c>
      <c r="BE30">
        <f t="shared" si="37"/>
        <v>2</v>
      </c>
      <c r="BF30" t="str">
        <f t="shared" si="38"/>
        <v/>
      </c>
      <c r="BG30" t="str">
        <f t="shared" si="39"/>
        <v/>
      </c>
      <c r="BH30">
        <f t="shared" si="40"/>
        <v>2</v>
      </c>
      <c r="BI30">
        <f t="shared" si="41"/>
        <v>2</v>
      </c>
      <c r="BJ30" t="str">
        <f t="shared" si="42"/>
        <v/>
      </c>
      <c r="BK30" t="str">
        <f t="shared" si="43"/>
        <v/>
      </c>
      <c r="BL30">
        <f t="shared" si="44"/>
        <v>2</v>
      </c>
    </row>
    <row r="31" spans="3:67" ht="31.5" hidden="1" customHeight="1" thickBot="1" x14ac:dyDescent="0.3">
      <c r="C31" s="139"/>
      <c r="D31" s="120" t="s">
        <v>57</v>
      </c>
      <c r="E31" s="121"/>
      <c r="F31" s="121"/>
      <c r="G31" s="122"/>
      <c r="H31" s="74">
        <f t="shared" si="0"/>
        <v>2</v>
      </c>
      <c r="I31" s="74">
        <f t="shared" si="1"/>
        <v>2</v>
      </c>
      <c r="J31" s="74">
        <f t="shared" si="2"/>
        <v>2</v>
      </c>
      <c r="K31" s="74">
        <f t="shared" si="3"/>
        <v>2</v>
      </c>
      <c r="L31" s="74">
        <f t="shared" si="4"/>
        <v>2</v>
      </c>
      <c r="M31" s="74">
        <f t="shared" si="5"/>
        <v>2</v>
      </c>
      <c r="N31" s="74">
        <f t="shared" si="6"/>
        <v>2</v>
      </c>
      <c r="O31" s="74">
        <f t="shared" si="7"/>
        <v>2</v>
      </c>
      <c r="P31" s="74">
        <f t="shared" si="8"/>
        <v>2</v>
      </c>
      <c r="Q31" s="117"/>
      <c r="S31" s="45" t="str">
        <f>VLOOKUP('INFORME INDIVIDUAL'!$M$12,REPORTES!$A$5:$IZ$1048567,24,FALSE)</f>
        <v>SI</v>
      </c>
      <c r="T31" s="45" t="str">
        <f>VLOOKUP('INFORME INDIVIDUAL'!$M$12,REPORTES!$A$5:$IZ$1048567,52,FALSE)</f>
        <v>SI</v>
      </c>
      <c r="U31" s="45" t="str">
        <f>VLOOKUP('INFORME INDIVIDUAL'!$M$12,REPORTES!$A$5:$IZ$1048567,80,FALSE)</f>
        <v>SI</v>
      </c>
      <c r="V31" s="45" t="str">
        <f>VLOOKUP('INFORME INDIVIDUAL'!$M$12,REPORTES!$A$5:$IZ$1048567,108,FALSE)</f>
        <v>SI</v>
      </c>
      <c r="W31" s="45" t="str">
        <f>VLOOKUP('INFORME INDIVIDUAL'!$M$12,REPORTES!$A$5:$IZ$1048567,136,FALSE)</f>
        <v>SI</v>
      </c>
      <c r="X31" s="45" t="str">
        <f>VLOOKUP('INFORME INDIVIDUAL'!$M$12,REPORTES!$A$5:$IZ$1048567,164,FALSE)</f>
        <v>SI</v>
      </c>
      <c r="Y31" s="45" t="str">
        <f>VLOOKUP('INFORME INDIVIDUAL'!$M$12,REPORTES!$A$5:$IZ$1048567,192,FALSE)</f>
        <v>SI</v>
      </c>
      <c r="Z31" s="45" t="str">
        <f>VLOOKUP('INFORME INDIVIDUAL'!$M$12,REPORTES!$A$5:$IZ$1048567,220,FALSE)</f>
        <v>SI</v>
      </c>
      <c r="AA31" s="45" t="str">
        <f>VLOOKUP('INFORME INDIVIDUAL'!$M$12,REPORTES!$A$5:$IZ$1048567,248,FALSE)</f>
        <v>SI</v>
      </c>
      <c r="AC31">
        <f t="shared" si="9"/>
        <v>2</v>
      </c>
      <c r="AD31" t="str">
        <f t="shared" si="10"/>
        <v/>
      </c>
      <c r="AE31" t="str">
        <f t="shared" si="11"/>
        <v/>
      </c>
      <c r="AF31">
        <f t="shared" si="12"/>
        <v>2</v>
      </c>
      <c r="AG31">
        <f t="shared" si="13"/>
        <v>2</v>
      </c>
      <c r="AH31" t="str">
        <f t="shared" si="14"/>
        <v/>
      </c>
      <c r="AI31" t="str">
        <f t="shared" si="15"/>
        <v/>
      </c>
      <c r="AJ31">
        <f t="shared" si="16"/>
        <v>2</v>
      </c>
      <c r="AK31">
        <f t="shared" si="17"/>
        <v>2</v>
      </c>
      <c r="AL31" t="str">
        <f t="shared" si="18"/>
        <v/>
      </c>
      <c r="AM31" t="str">
        <f t="shared" si="19"/>
        <v/>
      </c>
      <c r="AN31">
        <f t="shared" si="20"/>
        <v>2</v>
      </c>
      <c r="AO31">
        <f t="shared" si="21"/>
        <v>2</v>
      </c>
      <c r="AP31" t="str">
        <f t="shared" si="22"/>
        <v/>
      </c>
      <c r="AQ31" t="str">
        <f t="shared" si="23"/>
        <v/>
      </c>
      <c r="AR31">
        <f t="shared" si="24"/>
        <v>2</v>
      </c>
      <c r="AS31">
        <f t="shared" si="25"/>
        <v>2</v>
      </c>
      <c r="AT31" t="str">
        <f t="shared" si="26"/>
        <v/>
      </c>
      <c r="AU31" t="str">
        <f t="shared" si="27"/>
        <v/>
      </c>
      <c r="AV31">
        <f t="shared" si="28"/>
        <v>2</v>
      </c>
      <c r="AW31">
        <f t="shared" si="29"/>
        <v>2</v>
      </c>
      <c r="AX31" t="str">
        <f t="shared" si="30"/>
        <v/>
      </c>
      <c r="AY31" t="str">
        <f t="shared" si="31"/>
        <v/>
      </c>
      <c r="AZ31">
        <f t="shared" si="32"/>
        <v>2</v>
      </c>
      <c r="BA31">
        <f t="shared" si="33"/>
        <v>2</v>
      </c>
      <c r="BB31" t="str">
        <f t="shared" si="34"/>
        <v/>
      </c>
      <c r="BC31" t="str">
        <f t="shared" si="35"/>
        <v/>
      </c>
      <c r="BD31">
        <f t="shared" si="36"/>
        <v>2</v>
      </c>
      <c r="BE31">
        <f t="shared" si="37"/>
        <v>2</v>
      </c>
      <c r="BF31" t="str">
        <f t="shared" si="38"/>
        <v/>
      </c>
      <c r="BG31" t="str">
        <f t="shared" si="39"/>
        <v/>
      </c>
      <c r="BH31">
        <f t="shared" si="40"/>
        <v>2</v>
      </c>
      <c r="BI31">
        <f t="shared" si="41"/>
        <v>2</v>
      </c>
      <c r="BJ31" t="str">
        <f t="shared" si="42"/>
        <v/>
      </c>
      <c r="BK31" t="str">
        <f t="shared" si="43"/>
        <v/>
      </c>
      <c r="BL31">
        <f t="shared" si="44"/>
        <v>2</v>
      </c>
    </row>
    <row r="32" spans="3:67" ht="31.5" hidden="1" customHeight="1" thickBot="1" x14ac:dyDescent="0.3">
      <c r="C32" s="147"/>
      <c r="D32" s="120" t="s">
        <v>58</v>
      </c>
      <c r="E32" s="121"/>
      <c r="F32" s="121"/>
      <c r="G32" s="122"/>
      <c r="H32" s="74">
        <f t="shared" si="0"/>
        <v>2</v>
      </c>
      <c r="I32" s="74">
        <f t="shared" si="1"/>
        <v>2</v>
      </c>
      <c r="J32" s="74">
        <f t="shared" si="2"/>
        <v>2</v>
      </c>
      <c r="K32" s="74">
        <f t="shared" si="3"/>
        <v>2</v>
      </c>
      <c r="L32" s="74">
        <f t="shared" si="4"/>
        <v>2</v>
      </c>
      <c r="M32" s="74">
        <f t="shared" si="5"/>
        <v>2</v>
      </c>
      <c r="N32" s="74">
        <f t="shared" si="6"/>
        <v>2</v>
      </c>
      <c r="O32" s="74">
        <f t="shared" si="7"/>
        <v>2</v>
      </c>
      <c r="P32" s="74">
        <f t="shared" si="8"/>
        <v>2</v>
      </c>
      <c r="Q32" s="118"/>
      <c r="S32" s="45" t="str">
        <f>VLOOKUP('INFORME INDIVIDUAL'!$M$12,REPORTES!$A$5:$IZ$1048567,25,FALSE)</f>
        <v>SI</v>
      </c>
      <c r="T32" s="45" t="str">
        <f>VLOOKUP('INFORME INDIVIDUAL'!$M$12,REPORTES!$A$5:$IZ$1048567,53,FALSE)</f>
        <v>SI</v>
      </c>
      <c r="U32" s="45" t="str">
        <f>VLOOKUP('INFORME INDIVIDUAL'!$M$12,REPORTES!$A$5:$IZ$1048567,81,FALSE)</f>
        <v>SI</v>
      </c>
      <c r="V32" s="45" t="str">
        <f>VLOOKUP('INFORME INDIVIDUAL'!$M$12,REPORTES!$A$5:$IZ$1048567,109,FALSE)</f>
        <v>SI</v>
      </c>
      <c r="W32" s="45" t="str">
        <f>VLOOKUP('INFORME INDIVIDUAL'!$M$12,REPORTES!$A$5:$IZ$1048567,137,FALSE)</f>
        <v>SI</v>
      </c>
      <c r="X32" s="45" t="str">
        <f>VLOOKUP('INFORME INDIVIDUAL'!$M$12,REPORTES!$A$5:$IZ$1048567,165,FALSE)</f>
        <v>SI</v>
      </c>
      <c r="Y32" s="45" t="str">
        <f>VLOOKUP('INFORME INDIVIDUAL'!$M$12,REPORTES!$A$5:$IZ$1048567,193,FALSE)</f>
        <v>SI</v>
      </c>
      <c r="Z32" s="45" t="str">
        <f>VLOOKUP('INFORME INDIVIDUAL'!$M$12,REPORTES!$A$5:$IZ$1048567,221,FALSE)</f>
        <v>SI</v>
      </c>
      <c r="AA32" s="45" t="str">
        <f>VLOOKUP('INFORME INDIVIDUAL'!$M$12,REPORTES!$A$5:$IZ$1048567,249,FALSE)</f>
        <v>SI</v>
      </c>
      <c r="AC32">
        <f t="shared" si="9"/>
        <v>2</v>
      </c>
      <c r="AD32" t="str">
        <f t="shared" si="10"/>
        <v/>
      </c>
      <c r="AE32" t="str">
        <f t="shared" si="11"/>
        <v/>
      </c>
      <c r="AF32">
        <f t="shared" si="12"/>
        <v>2</v>
      </c>
      <c r="AG32">
        <f t="shared" si="13"/>
        <v>2</v>
      </c>
      <c r="AH32" t="str">
        <f t="shared" si="14"/>
        <v/>
      </c>
      <c r="AI32" t="str">
        <f t="shared" si="15"/>
        <v/>
      </c>
      <c r="AJ32">
        <f t="shared" si="16"/>
        <v>2</v>
      </c>
      <c r="AK32">
        <f t="shared" si="17"/>
        <v>2</v>
      </c>
      <c r="AL32" t="str">
        <f t="shared" si="18"/>
        <v/>
      </c>
      <c r="AM32" t="str">
        <f t="shared" si="19"/>
        <v/>
      </c>
      <c r="AN32">
        <f t="shared" si="20"/>
        <v>2</v>
      </c>
      <c r="AO32">
        <f t="shared" si="21"/>
        <v>2</v>
      </c>
      <c r="AP32" t="str">
        <f t="shared" si="22"/>
        <v/>
      </c>
      <c r="AQ32" t="str">
        <f t="shared" si="23"/>
        <v/>
      </c>
      <c r="AR32">
        <f t="shared" si="24"/>
        <v>2</v>
      </c>
      <c r="AS32">
        <f t="shared" si="25"/>
        <v>2</v>
      </c>
      <c r="AT32" t="str">
        <f t="shared" si="26"/>
        <v/>
      </c>
      <c r="AU32" t="str">
        <f t="shared" si="27"/>
        <v/>
      </c>
      <c r="AV32">
        <f t="shared" si="28"/>
        <v>2</v>
      </c>
      <c r="AW32">
        <f t="shared" si="29"/>
        <v>2</v>
      </c>
      <c r="AX32" t="str">
        <f t="shared" si="30"/>
        <v/>
      </c>
      <c r="AY32" t="str">
        <f t="shared" si="31"/>
        <v/>
      </c>
      <c r="AZ32">
        <f t="shared" si="32"/>
        <v>2</v>
      </c>
      <c r="BA32">
        <f t="shared" si="33"/>
        <v>2</v>
      </c>
      <c r="BB32" t="str">
        <f t="shared" si="34"/>
        <v/>
      </c>
      <c r="BC32" t="str">
        <f t="shared" si="35"/>
        <v/>
      </c>
      <c r="BD32">
        <f t="shared" si="36"/>
        <v>2</v>
      </c>
      <c r="BE32">
        <f t="shared" si="37"/>
        <v>2</v>
      </c>
      <c r="BF32" t="str">
        <f t="shared" si="38"/>
        <v/>
      </c>
      <c r="BG32" t="str">
        <f t="shared" si="39"/>
        <v/>
      </c>
      <c r="BH32">
        <f t="shared" si="40"/>
        <v>2</v>
      </c>
      <c r="BI32">
        <f t="shared" si="41"/>
        <v>2</v>
      </c>
      <c r="BJ32" t="str">
        <f t="shared" si="42"/>
        <v/>
      </c>
      <c r="BK32" t="str">
        <f t="shared" si="43"/>
        <v/>
      </c>
      <c r="BL32">
        <f t="shared" si="44"/>
        <v>2</v>
      </c>
    </row>
    <row r="33" spans="3:67" ht="15.75" customHeight="1" thickBot="1" x14ac:dyDescent="0.4">
      <c r="C33" s="138" t="s">
        <v>59</v>
      </c>
      <c r="D33" s="124" t="s">
        <v>60</v>
      </c>
      <c r="E33" s="125"/>
      <c r="F33" s="125"/>
      <c r="G33" s="126"/>
      <c r="H33" s="74">
        <f t="shared" si="0"/>
        <v>2</v>
      </c>
      <c r="I33" s="74">
        <f t="shared" si="1"/>
        <v>2</v>
      </c>
      <c r="J33" s="74">
        <f t="shared" si="2"/>
        <v>2</v>
      </c>
      <c r="K33" s="74">
        <f t="shared" si="3"/>
        <v>2</v>
      </c>
      <c r="L33" s="74">
        <f t="shared" si="4"/>
        <v>2</v>
      </c>
      <c r="M33" s="74">
        <f t="shared" si="5"/>
        <v>2</v>
      </c>
      <c r="N33" s="74">
        <f t="shared" si="6"/>
        <v>2</v>
      </c>
      <c r="O33" s="74">
        <f t="shared" si="7"/>
        <v>2</v>
      </c>
      <c r="P33" s="74">
        <f t="shared" si="8"/>
        <v>2</v>
      </c>
      <c r="Q33" s="116">
        <f>BM33/BO33</f>
        <v>1</v>
      </c>
      <c r="S33" s="45" t="str">
        <f>VLOOKUP('INFORME INDIVIDUAL'!$M$12,REPORTES!$A$5:$IZ$1048567,26,FALSE)</f>
        <v>SI</v>
      </c>
      <c r="T33" s="45" t="str">
        <f>VLOOKUP('INFORME INDIVIDUAL'!$M$12,REPORTES!$A$5:$IZ$1048567,54,FALSE)</f>
        <v>SI</v>
      </c>
      <c r="U33" s="45" t="str">
        <f>VLOOKUP('INFORME INDIVIDUAL'!$M$12,REPORTES!$A$5:$IZ$1048567,82,FALSE)</f>
        <v>SI</v>
      </c>
      <c r="V33" s="45" t="str">
        <f>VLOOKUP('INFORME INDIVIDUAL'!$M$12,REPORTES!$A$5:$IZ$1048567,110,FALSE)</f>
        <v>SI</v>
      </c>
      <c r="W33" s="45" t="str">
        <f>VLOOKUP('INFORME INDIVIDUAL'!$M$12,REPORTES!$A$5:$IZ$1048567,138,FALSE)</f>
        <v>SI</v>
      </c>
      <c r="X33" s="45" t="str">
        <f>VLOOKUP('INFORME INDIVIDUAL'!$M$12,REPORTES!$A$5:$IZ$1048567,166,FALSE)</f>
        <v>SI</v>
      </c>
      <c r="Y33" s="45" t="str">
        <f>VLOOKUP('INFORME INDIVIDUAL'!$M$12,REPORTES!$A$5:$IZ$1048567,194,FALSE)</f>
        <v>SI</v>
      </c>
      <c r="Z33" s="45" t="str">
        <f>VLOOKUP('INFORME INDIVIDUAL'!$M$12,REPORTES!$A$5:$IZ$1048567,222,FALSE)</f>
        <v>SI</v>
      </c>
      <c r="AA33" s="45" t="str">
        <f>VLOOKUP('INFORME INDIVIDUAL'!$M$12,REPORTES!$A$5:$IZ$1048567,250,FALSE)</f>
        <v>SI</v>
      </c>
      <c r="AC33">
        <f t="shared" si="9"/>
        <v>2</v>
      </c>
      <c r="AD33" t="str">
        <f t="shared" si="10"/>
        <v/>
      </c>
      <c r="AE33" t="str">
        <f t="shared" si="11"/>
        <v/>
      </c>
      <c r="AF33">
        <f t="shared" si="12"/>
        <v>2</v>
      </c>
      <c r="AG33">
        <f t="shared" si="13"/>
        <v>2</v>
      </c>
      <c r="AH33" t="str">
        <f t="shared" si="14"/>
        <v/>
      </c>
      <c r="AI33" t="str">
        <f t="shared" si="15"/>
        <v/>
      </c>
      <c r="AJ33">
        <f t="shared" si="16"/>
        <v>2</v>
      </c>
      <c r="AK33">
        <f t="shared" si="17"/>
        <v>2</v>
      </c>
      <c r="AL33" t="str">
        <f t="shared" si="18"/>
        <v/>
      </c>
      <c r="AM33" t="str">
        <f t="shared" si="19"/>
        <v/>
      </c>
      <c r="AN33">
        <f t="shared" si="20"/>
        <v>2</v>
      </c>
      <c r="AO33">
        <f t="shared" si="21"/>
        <v>2</v>
      </c>
      <c r="AP33" t="str">
        <f t="shared" si="22"/>
        <v/>
      </c>
      <c r="AQ33" t="str">
        <f t="shared" si="23"/>
        <v/>
      </c>
      <c r="AR33">
        <f t="shared" si="24"/>
        <v>2</v>
      </c>
      <c r="AS33">
        <f t="shared" si="25"/>
        <v>2</v>
      </c>
      <c r="AT33" t="str">
        <f t="shared" si="26"/>
        <v/>
      </c>
      <c r="AU33" t="str">
        <f t="shared" si="27"/>
        <v/>
      </c>
      <c r="AV33">
        <f t="shared" si="28"/>
        <v>2</v>
      </c>
      <c r="AW33">
        <f t="shared" si="29"/>
        <v>2</v>
      </c>
      <c r="AX33" t="str">
        <f t="shared" si="30"/>
        <v/>
      </c>
      <c r="AY33" t="str">
        <f t="shared" si="31"/>
        <v/>
      </c>
      <c r="AZ33">
        <f t="shared" si="32"/>
        <v>2</v>
      </c>
      <c r="BA33">
        <f t="shared" si="33"/>
        <v>2</v>
      </c>
      <c r="BB33" t="str">
        <f t="shared" si="34"/>
        <v/>
      </c>
      <c r="BC33" t="str">
        <f t="shared" si="35"/>
        <v/>
      </c>
      <c r="BD33">
        <f t="shared" si="36"/>
        <v>2</v>
      </c>
      <c r="BE33">
        <f t="shared" si="37"/>
        <v>2</v>
      </c>
      <c r="BF33" t="str">
        <f t="shared" si="38"/>
        <v/>
      </c>
      <c r="BG33" t="str">
        <f t="shared" si="39"/>
        <v/>
      </c>
      <c r="BH33">
        <f t="shared" si="40"/>
        <v>2</v>
      </c>
      <c r="BI33">
        <f t="shared" si="41"/>
        <v>2</v>
      </c>
      <c r="BJ33" t="str">
        <f t="shared" si="42"/>
        <v/>
      </c>
      <c r="BK33" t="str">
        <f t="shared" si="43"/>
        <v/>
      </c>
      <c r="BL33">
        <f t="shared" si="44"/>
        <v>2</v>
      </c>
      <c r="BM33" s="112">
        <f>COUNTIF(H33:P35,2)</f>
        <v>27</v>
      </c>
      <c r="BN33" s="112">
        <f>COUNTIF(H33:P35,1)</f>
        <v>0</v>
      </c>
      <c r="BO33" s="113">
        <f>BM33+BN33</f>
        <v>27</v>
      </c>
    </row>
    <row r="34" spans="3:67" ht="31.5" hidden="1" customHeight="1" thickBot="1" x14ac:dyDescent="0.3">
      <c r="C34" s="139"/>
      <c r="D34" s="124" t="s">
        <v>61</v>
      </c>
      <c r="E34" s="125"/>
      <c r="F34" s="125"/>
      <c r="G34" s="126"/>
      <c r="H34" s="74">
        <f t="shared" si="0"/>
        <v>2</v>
      </c>
      <c r="I34" s="74">
        <f t="shared" si="1"/>
        <v>2</v>
      </c>
      <c r="J34" s="74">
        <f t="shared" si="2"/>
        <v>2</v>
      </c>
      <c r="K34" s="74">
        <f t="shared" si="3"/>
        <v>2</v>
      </c>
      <c r="L34" s="74">
        <f t="shared" si="4"/>
        <v>2</v>
      </c>
      <c r="M34" s="74">
        <f t="shared" si="5"/>
        <v>2</v>
      </c>
      <c r="N34" s="74">
        <f t="shared" si="6"/>
        <v>2</v>
      </c>
      <c r="O34" s="74">
        <f t="shared" si="7"/>
        <v>2</v>
      </c>
      <c r="P34" s="74">
        <f t="shared" si="8"/>
        <v>2</v>
      </c>
      <c r="Q34" s="117"/>
      <c r="S34" s="45" t="str">
        <f>VLOOKUP('INFORME INDIVIDUAL'!$M$12,REPORTES!$A$5:$IZ$1048567,27,FALSE)</f>
        <v>SI</v>
      </c>
      <c r="T34" s="45" t="str">
        <f>VLOOKUP('INFORME INDIVIDUAL'!$M$12,REPORTES!$A$5:$IZ$1048567,55,FALSE)</f>
        <v>SI</v>
      </c>
      <c r="U34" s="45" t="str">
        <f>VLOOKUP('INFORME INDIVIDUAL'!$M$12,REPORTES!$A$5:$IZ$1048567,83,FALSE)</f>
        <v>SI</v>
      </c>
      <c r="V34" s="45" t="str">
        <f>VLOOKUP('INFORME INDIVIDUAL'!$M$12,REPORTES!$A$5:$IZ$1048567,111,FALSE)</f>
        <v>SI</v>
      </c>
      <c r="W34" s="45" t="str">
        <f>VLOOKUP('INFORME INDIVIDUAL'!$M$12,REPORTES!$A$5:$IZ$1048567,139,FALSE)</f>
        <v>SI</v>
      </c>
      <c r="X34" s="45" t="str">
        <f>VLOOKUP('INFORME INDIVIDUAL'!$M$12,REPORTES!$A$5:$IZ$1048567,167,FALSE)</f>
        <v>SI</v>
      </c>
      <c r="Y34" s="45" t="str">
        <f>VLOOKUP('INFORME INDIVIDUAL'!$M$12,REPORTES!$A$5:$IZ$1048567,195,FALSE)</f>
        <v>SI</v>
      </c>
      <c r="Z34" s="45" t="str">
        <f>VLOOKUP('INFORME INDIVIDUAL'!$M$12,REPORTES!$A$5:$IZ$1048567,223,FALSE)</f>
        <v>SI</v>
      </c>
      <c r="AA34" s="45" t="str">
        <f>VLOOKUP('INFORME INDIVIDUAL'!$M$12,REPORTES!$A$5:$IZ$1048567,251,FALSE)</f>
        <v>SI</v>
      </c>
      <c r="AC34">
        <f t="shared" si="9"/>
        <v>2</v>
      </c>
      <c r="AD34" t="str">
        <f t="shared" si="10"/>
        <v/>
      </c>
      <c r="AE34" t="str">
        <f t="shared" si="11"/>
        <v/>
      </c>
      <c r="AF34">
        <f t="shared" si="12"/>
        <v>2</v>
      </c>
      <c r="AG34">
        <f t="shared" si="13"/>
        <v>2</v>
      </c>
      <c r="AH34" t="str">
        <f t="shared" si="14"/>
        <v/>
      </c>
      <c r="AI34" t="str">
        <f t="shared" si="15"/>
        <v/>
      </c>
      <c r="AJ34">
        <f t="shared" si="16"/>
        <v>2</v>
      </c>
      <c r="AK34">
        <f t="shared" si="17"/>
        <v>2</v>
      </c>
      <c r="AL34" t="str">
        <f t="shared" si="18"/>
        <v/>
      </c>
      <c r="AM34" t="str">
        <f t="shared" si="19"/>
        <v/>
      </c>
      <c r="AN34">
        <f t="shared" si="20"/>
        <v>2</v>
      </c>
      <c r="AO34">
        <f t="shared" si="21"/>
        <v>2</v>
      </c>
      <c r="AP34" t="str">
        <f t="shared" si="22"/>
        <v/>
      </c>
      <c r="AQ34" t="str">
        <f t="shared" si="23"/>
        <v/>
      </c>
      <c r="AR34">
        <f t="shared" si="24"/>
        <v>2</v>
      </c>
      <c r="AS34">
        <f t="shared" si="25"/>
        <v>2</v>
      </c>
      <c r="AT34" t="str">
        <f t="shared" si="26"/>
        <v/>
      </c>
      <c r="AU34" t="str">
        <f t="shared" si="27"/>
        <v/>
      </c>
      <c r="AV34">
        <f t="shared" si="28"/>
        <v>2</v>
      </c>
      <c r="AW34">
        <f t="shared" si="29"/>
        <v>2</v>
      </c>
      <c r="AX34" t="str">
        <f t="shared" si="30"/>
        <v/>
      </c>
      <c r="AY34" t="str">
        <f t="shared" si="31"/>
        <v/>
      </c>
      <c r="AZ34">
        <f t="shared" si="32"/>
        <v>2</v>
      </c>
      <c r="BA34">
        <f t="shared" si="33"/>
        <v>2</v>
      </c>
      <c r="BB34" t="str">
        <f t="shared" si="34"/>
        <v/>
      </c>
      <c r="BC34" t="str">
        <f t="shared" si="35"/>
        <v/>
      </c>
      <c r="BD34">
        <f t="shared" si="36"/>
        <v>2</v>
      </c>
      <c r="BE34">
        <f t="shared" si="37"/>
        <v>2</v>
      </c>
      <c r="BF34" t="str">
        <f t="shared" si="38"/>
        <v/>
      </c>
      <c r="BG34" t="str">
        <f t="shared" si="39"/>
        <v/>
      </c>
      <c r="BH34">
        <f t="shared" si="40"/>
        <v>2</v>
      </c>
      <c r="BI34">
        <f t="shared" si="41"/>
        <v>2</v>
      </c>
      <c r="BJ34" t="str">
        <f t="shared" si="42"/>
        <v/>
      </c>
      <c r="BK34" t="str">
        <f t="shared" si="43"/>
        <v/>
      </c>
      <c r="BL34">
        <f t="shared" si="44"/>
        <v>2</v>
      </c>
      <c r="BM34" s="112"/>
      <c r="BN34" s="112"/>
      <c r="BO34" s="113"/>
    </row>
    <row r="35" spans="3:67" ht="31.5" customHeight="1" thickBot="1" x14ac:dyDescent="0.4">
      <c r="C35" s="139"/>
      <c r="D35" s="124" t="s">
        <v>62</v>
      </c>
      <c r="E35" s="125"/>
      <c r="F35" s="125"/>
      <c r="G35" s="126"/>
      <c r="H35" s="74">
        <f t="shared" si="0"/>
        <v>2</v>
      </c>
      <c r="I35" s="74">
        <f t="shared" si="1"/>
        <v>2</v>
      </c>
      <c r="J35" s="74">
        <f t="shared" si="2"/>
        <v>2</v>
      </c>
      <c r="K35" s="74">
        <f t="shared" si="3"/>
        <v>2</v>
      </c>
      <c r="L35" s="74">
        <f t="shared" si="4"/>
        <v>2</v>
      </c>
      <c r="M35" s="74">
        <f t="shared" si="5"/>
        <v>2</v>
      </c>
      <c r="N35" s="74">
        <f t="shared" si="6"/>
        <v>2</v>
      </c>
      <c r="O35" s="74">
        <f t="shared" si="7"/>
        <v>2</v>
      </c>
      <c r="P35" s="74">
        <f t="shared" si="8"/>
        <v>2</v>
      </c>
      <c r="Q35" s="117"/>
      <c r="S35" s="45" t="str">
        <f>VLOOKUP('INFORME INDIVIDUAL'!$M$12,REPORTES!$A$5:$IZ$1048567,28,FALSE)</f>
        <v>SI</v>
      </c>
      <c r="T35" s="45" t="str">
        <f>VLOOKUP('INFORME INDIVIDUAL'!$M$12,REPORTES!$A$5:$IZ$1048567,56,FALSE)</f>
        <v>SI</v>
      </c>
      <c r="U35" s="45" t="str">
        <f>VLOOKUP('INFORME INDIVIDUAL'!$M$12,REPORTES!$A$5:$IZ$1048567,84,FALSE)</f>
        <v>SI</v>
      </c>
      <c r="V35" s="45" t="str">
        <f>VLOOKUP('INFORME INDIVIDUAL'!$M$12,REPORTES!$A$5:$IZ$1048567,112,FALSE)</f>
        <v>SI</v>
      </c>
      <c r="W35" s="45" t="str">
        <f>VLOOKUP('INFORME INDIVIDUAL'!$M$12,REPORTES!$A$5:$IZ$1048567,140,FALSE)</f>
        <v>SI</v>
      </c>
      <c r="X35" s="45" t="str">
        <f>VLOOKUP('INFORME INDIVIDUAL'!$M$12,REPORTES!$A$5:$IZ$1048567,168,FALSE)</f>
        <v>SI</v>
      </c>
      <c r="Y35" s="45" t="str">
        <f>VLOOKUP('INFORME INDIVIDUAL'!$M$12,REPORTES!$A$5:$IZ$1048567,196,FALSE)</f>
        <v>SI</v>
      </c>
      <c r="Z35" s="45" t="str">
        <f>VLOOKUP('INFORME INDIVIDUAL'!$M$12,REPORTES!$A$5:$IZ$1048567,224,FALSE)</f>
        <v>SI</v>
      </c>
      <c r="AA35" s="45" t="str">
        <f>VLOOKUP('INFORME INDIVIDUAL'!$M$12,REPORTES!$A$5:$IZ$1048567,252,FALSE)</f>
        <v>SI</v>
      </c>
      <c r="AC35">
        <f t="shared" si="9"/>
        <v>2</v>
      </c>
      <c r="AD35" t="str">
        <f t="shared" si="10"/>
        <v/>
      </c>
      <c r="AE35" t="str">
        <f t="shared" si="11"/>
        <v/>
      </c>
      <c r="AF35">
        <f t="shared" si="12"/>
        <v>2</v>
      </c>
      <c r="AG35">
        <f t="shared" si="13"/>
        <v>2</v>
      </c>
      <c r="AH35" t="str">
        <f t="shared" si="14"/>
        <v/>
      </c>
      <c r="AI35" t="str">
        <f t="shared" si="15"/>
        <v/>
      </c>
      <c r="AJ35">
        <f t="shared" si="16"/>
        <v>2</v>
      </c>
      <c r="AK35">
        <f t="shared" si="17"/>
        <v>2</v>
      </c>
      <c r="AL35" t="str">
        <f t="shared" si="18"/>
        <v/>
      </c>
      <c r="AM35" t="str">
        <f t="shared" si="19"/>
        <v/>
      </c>
      <c r="AN35">
        <f t="shared" si="20"/>
        <v>2</v>
      </c>
      <c r="AO35">
        <f t="shared" si="21"/>
        <v>2</v>
      </c>
      <c r="AP35" t="str">
        <f t="shared" si="22"/>
        <v/>
      </c>
      <c r="AQ35" t="str">
        <f t="shared" si="23"/>
        <v/>
      </c>
      <c r="AR35">
        <f t="shared" si="24"/>
        <v>2</v>
      </c>
      <c r="AS35">
        <f t="shared" si="25"/>
        <v>2</v>
      </c>
      <c r="AT35" t="str">
        <f t="shared" si="26"/>
        <v/>
      </c>
      <c r="AU35" t="str">
        <f t="shared" si="27"/>
        <v/>
      </c>
      <c r="AV35">
        <f t="shared" si="28"/>
        <v>2</v>
      </c>
      <c r="AW35">
        <f t="shared" si="29"/>
        <v>2</v>
      </c>
      <c r="AX35" t="str">
        <f t="shared" si="30"/>
        <v/>
      </c>
      <c r="AY35" t="str">
        <f t="shared" si="31"/>
        <v/>
      </c>
      <c r="AZ35">
        <f t="shared" si="32"/>
        <v>2</v>
      </c>
      <c r="BA35">
        <f t="shared" si="33"/>
        <v>2</v>
      </c>
      <c r="BB35" t="str">
        <f t="shared" si="34"/>
        <v/>
      </c>
      <c r="BC35" t="str">
        <f t="shared" si="35"/>
        <v/>
      </c>
      <c r="BD35">
        <f t="shared" si="36"/>
        <v>2</v>
      </c>
      <c r="BE35">
        <f t="shared" si="37"/>
        <v>2</v>
      </c>
      <c r="BF35" t="str">
        <f t="shared" si="38"/>
        <v/>
      </c>
      <c r="BG35" t="str">
        <f t="shared" si="39"/>
        <v/>
      </c>
      <c r="BH35">
        <f t="shared" si="40"/>
        <v>2</v>
      </c>
      <c r="BI35">
        <f t="shared" si="41"/>
        <v>2</v>
      </c>
      <c r="BJ35" t="str">
        <f t="shared" si="42"/>
        <v/>
      </c>
      <c r="BK35" t="str">
        <f t="shared" si="43"/>
        <v/>
      </c>
      <c r="BL35">
        <f t="shared" si="44"/>
        <v>2</v>
      </c>
      <c r="BM35" s="112"/>
      <c r="BN35" s="112"/>
      <c r="BO35" s="113"/>
    </row>
    <row r="36" spans="3:67" ht="31.5" hidden="1" customHeight="1" thickBot="1" x14ac:dyDescent="0.3">
      <c r="C36" s="139"/>
      <c r="D36" s="124" t="s">
        <v>63</v>
      </c>
      <c r="E36" s="125"/>
      <c r="F36" s="125"/>
      <c r="G36" s="126"/>
      <c r="H36" s="74">
        <f t="shared" si="0"/>
        <v>2</v>
      </c>
      <c r="I36" s="74">
        <f t="shared" si="1"/>
        <v>2</v>
      </c>
      <c r="J36" s="74">
        <f t="shared" si="2"/>
        <v>2</v>
      </c>
      <c r="K36" s="74">
        <f t="shared" si="3"/>
        <v>2</v>
      </c>
      <c r="L36" s="74">
        <f t="shared" si="4"/>
        <v>2</v>
      </c>
      <c r="M36" s="74">
        <f t="shared" si="5"/>
        <v>2</v>
      </c>
      <c r="N36" s="74">
        <f t="shared" si="6"/>
        <v>2</v>
      </c>
      <c r="O36" s="74">
        <f t="shared" si="7"/>
        <v>2</v>
      </c>
      <c r="P36" s="74">
        <f t="shared" si="8"/>
        <v>2</v>
      </c>
      <c r="Q36" s="118"/>
      <c r="S36" s="45" t="str">
        <f>VLOOKUP('INFORME INDIVIDUAL'!$M$12,REPORTES!$A$5:$IZ$1048567,29,FALSE)</f>
        <v>SI</v>
      </c>
      <c r="T36" s="45" t="str">
        <f>VLOOKUP('INFORME INDIVIDUAL'!$M$12,REPORTES!$A$5:$IZ$1048567,57,FALSE)</f>
        <v>SI</v>
      </c>
      <c r="U36" s="45" t="str">
        <f>VLOOKUP('INFORME INDIVIDUAL'!$M$12,REPORTES!$A$5:$IZ$1048567,85,FALSE)</f>
        <v>SI</v>
      </c>
      <c r="V36" s="45" t="str">
        <f>VLOOKUP('INFORME INDIVIDUAL'!$M$12,REPORTES!$A$5:$IZ$1048567,113,FALSE)</f>
        <v>SI</v>
      </c>
      <c r="W36" s="45" t="str">
        <f>VLOOKUP('INFORME INDIVIDUAL'!$M$12,REPORTES!$A$5:$IZ$1048567,141,FALSE)</f>
        <v>SI</v>
      </c>
      <c r="X36" s="45" t="str">
        <f>VLOOKUP('INFORME INDIVIDUAL'!$M$12,REPORTES!$A$5:$IZ$1048567,169,FALSE)</f>
        <v>SI</v>
      </c>
      <c r="Y36" s="45" t="str">
        <f>VLOOKUP('INFORME INDIVIDUAL'!$M$12,REPORTES!$A$5:$IZ$1048567,197,FALSE)</f>
        <v>SI</v>
      </c>
      <c r="Z36" s="45" t="str">
        <f>VLOOKUP('INFORME INDIVIDUAL'!$M$12,REPORTES!$A$5:$IZ$1048567,225,FALSE)</f>
        <v>SI</v>
      </c>
      <c r="AA36" s="45" t="str">
        <f>VLOOKUP('INFORME INDIVIDUAL'!$M$12,REPORTES!$A$5:$IZ$1048567,253,FALSE)</f>
        <v>SI</v>
      </c>
      <c r="AC36">
        <f t="shared" si="9"/>
        <v>2</v>
      </c>
      <c r="AD36" t="str">
        <f t="shared" si="10"/>
        <v/>
      </c>
      <c r="AE36" t="str">
        <f t="shared" si="11"/>
        <v/>
      </c>
      <c r="AF36">
        <f t="shared" si="12"/>
        <v>2</v>
      </c>
      <c r="AG36">
        <f t="shared" si="13"/>
        <v>2</v>
      </c>
      <c r="AH36" t="str">
        <f t="shared" si="14"/>
        <v/>
      </c>
      <c r="AI36" t="str">
        <f t="shared" si="15"/>
        <v/>
      </c>
      <c r="AJ36">
        <f t="shared" si="16"/>
        <v>2</v>
      </c>
      <c r="AK36">
        <f t="shared" si="17"/>
        <v>2</v>
      </c>
      <c r="AL36" t="str">
        <f t="shared" si="18"/>
        <v/>
      </c>
      <c r="AM36" t="str">
        <f t="shared" si="19"/>
        <v/>
      </c>
      <c r="AN36">
        <f t="shared" si="20"/>
        <v>2</v>
      </c>
      <c r="AO36">
        <f t="shared" si="21"/>
        <v>2</v>
      </c>
      <c r="AP36" t="str">
        <f t="shared" si="22"/>
        <v/>
      </c>
      <c r="AQ36" t="str">
        <f t="shared" si="23"/>
        <v/>
      </c>
      <c r="AR36">
        <f t="shared" si="24"/>
        <v>2</v>
      </c>
      <c r="AS36">
        <f t="shared" si="25"/>
        <v>2</v>
      </c>
      <c r="AT36" t="str">
        <f t="shared" si="26"/>
        <v/>
      </c>
      <c r="AU36" t="str">
        <f t="shared" si="27"/>
        <v/>
      </c>
      <c r="AV36">
        <f t="shared" si="28"/>
        <v>2</v>
      </c>
      <c r="AW36">
        <f t="shared" si="29"/>
        <v>2</v>
      </c>
      <c r="AX36" t="str">
        <f t="shared" si="30"/>
        <v/>
      </c>
      <c r="AY36" t="str">
        <f t="shared" si="31"/>
        <v/>
      </c>
      <c r="AZ36">
        <f t="shared" si="32"/>
        <v>2</v>
      </c>
      <c r="BA36">
        <f t="shared" si="33"/>
        <v>2</v>
      </c>
      <c r="BB36" t="str">
        <f t="shared" si="34"/>
        <v/>
      </c>
      <c r="BC36" t="str">
        <f t="shared" si="35"/>
        <v/>
      </c>
      <c r="BD36">
        <f t="shared" si="36"/>
        <v>2</v>
      </c>
      <c r="BE36">
        <f t="shared" si="37"/>
        <v>2</v>
      </c>
      <c r="BF36" t="str">
        <f t="shared" si="38"/>
        <v/>
      </c>
      <c r="BG36" t="str">
        <f t="shared" si="39"/>
        <v/>
      </c>
      <c r="BH36">
        <f t="shared" si="40"/>
        <v>2</v>
      </c>
      <c r="BI36">
        <f t="shared" si="41"/>
        <v>2</v>
      </c>
      <c r="BJ36" t="str">
        <f t="shared" si="42"/>
        <v/>
      </c>
      <c r="BK36" t="str">
        <f t="shared" si="43"/>
        <v/>
      </c>
      <c r="BL36">
        <f t="shared" si="44"/>
        <v>2</v>
      </c>
    </row>
    <row r="37" spans="3:67" ht="31.5" customHeight="1" thickBot="1" x14ac:dyDescent="0.4">
      <c r="C37" s="146" t="s">
        <v>64</v>
      </c>
      <c r="D37" s="119" t="s">
        <v>65</v>
      </c>
      <c r="E37" s="119"/>
      <c r="F37" s="119"/>
      <c r="G37" s="119"/>
      <c r="H37" s="74">
        <f t="shared" si="0"/>
        <v>2</v>
      </c>
      <c r="I37" s="74">
        <f t="shared" si="1"/>
        <v>2</v>
      </c>
      <c r="J37" s="74">
        <f t="shared" si="2"/>
        <v>2</v>
      </c>
      <c r="K37" s="74">
        <f t="shared" si="3"/>
        <v>2</v>
      </c>
      <c r="L37" s="74">
        <f t="shared" si="4"/>
        <v>2</v>
      </c>
      <c r="M37" s="74">
        <f t="shared" si="5"/>
        <v>2</v>
      </c>
      <c r="N37" s="74">
        <f t="shared" si="6"/>
        <v>2</v>
      </c>
      <c r="O37" s="74">
        <f t="shared" si="7"/>
        <v>2</v>
      </c>
      <c r="P37" s="74">
        <f t="shared" si="8"/>
        <v>2</v>
      </c>
      <c r="Q37" s="116">
        <f>BM37/BO37</f>
        <v>1</v>
      </c>
      <c r="S37" s="45" t="str">
        <f>VLOOKUP('INFORME INDIVIDUAL'!$M$12,REPORTES!$A$5:$IZ$1048567,30,FALSE)</f>
        <v>SI</v>
      </c>
      <c r="T37" s="45" t="str">
        <f>VLOOKUP('INFORME INDIVIDUAL'!$M$12,REPORTES!$A$5:$IZ$1048567,58,FALSE)</f>
        <v>SI</v>
      </c>
      <c r="U37" s="45" t="str">
        <f>VLOOKUP('INFORME INDIVIDUAL'!$M$12,REPORTES!$A$5:$IZ$1048567,86,FALSE)</f>
        <v>SI</v>
      </c>
      <c r="V37" s="45" t="str">
        <f>VLOOKUP('INFORME INDIVIDUAL'!$M$12,REPORTES!$A$5:$IZ$1048567,114,FALSE)</f>
        <v>SI</v>
      </c>
      <c r="W37" s="45" t="str">
        <f>VLOOKUP('INFORME INDIVIDUAL'!$M$12,REPORTES!$A$5:$IZ$1048567,142,FALSE)</f>
        <v>SI</v>
      </c>
      <c r="X37" s="45" t="str">
        <f>VLOOKUP('INFORME INDIVIDUAL'!$M$12,REPORTES!$A$5:$IZ$1048567,170,FALSE)</f>
        <v>SI</v>
      </c>
      <c r="Y37" s="45" t="str">
        <f>VLOOKUP('INFORME INDIVIDUAL'!$M$12,REPORTES!$A$5:$IZ$1048567,198,FALSE)</f>
        <v>SI</v>
      </c>
      <c r="Z37" s="45" t="str">
        <f>VLOOKUP('INFORME INDIVIDUAL'!$M$12,REPORTES!$A$5:$IZ$1048567,226,FALSE)</f>
        <v>SI</v>
      </c>
      <c r="AA37" s="45" t="str">
        <f>VLOOKUP('INFORME INDIVIDUAL'!$M$12,REPORTES!$A$5:$IZ$1048567,254,FALSE)</f>
        <v>SI</v>
      </c>
      <c r="AC37">
        <f t="shared" si="9"/>
        <v>2</v>
      </c>
      <c r="AD37" t="str">
        <f t="shared" si="10"/>
        <v/>
      </c>
      <c r="AE37" t="str">
        <f t="shared" si="11"/>
        <v/>
      </c>
      <c r="AF37">
        <f t="shared" si="12"/>
        <v>2</v>
      </c>
      <c r="AG37">
        <f t="shared" si="13"/>
        <v>2</v>
      </c>
      <c r="AH37" t="str">
        <f t="shared" si="14"/>
        <v/>
      </c>
      <c r="AI37" t="str">
        <f t="shared" si="15"/>
        <v/>
      </c>
      <c r="AJ37">
        <f t="shared" si="16"/>
        <v>2</v>
      </c>
      <c r="AK37">
        <f t="shared" si="17"/>
        <v>2</v>
      </c>
      <c r="AL37" t="str">
        <f t="shared" si="18"/>
        <v/>
      </c>
      <c r="AM37" t="str">
        <f t="shared" si="19"/>
        <v/>
      </c>
      <c r="AN37">
        <f t="shared" si="20"/>
        <v>2</v>
      </c>
      <c r="AO37">
        <f t="shared" si="21"/>
        <v>2</v>
      </c>
      <c r="AP37" t="str">
        <f t="shared" si="22"/>
        <v/>
      </c>
      <c r="AQ37" t="str">
        <f t="shared" si="23"/>
        <v/>
      </c>
      <c r="AR37">
        <f t="shared" si="24"/>
        <v>2</v>
      </c>
      <c r="AS37">
        <f t="shared" si="25"/>
        <v>2</v>
      </c>
      <c r="AT37" t="str">
        <f t="shared" si="26"/>
        <v/>
      </c>
      <c r="AU37" t="str">
        <f t="shared" si="27"/>
        <v/>
      </c>
      <c r="AV37">
        <f t="shared" si="28"/>
        <v>2</v>
      </c>
      <c r="AW37">
        <f t="shared" si="29"/>
        <v>2</v>
      </c>
      <c r="AX37" t="str">
        <f t="shared" si="30"/>
        <v/>
      </c>
      <c r="AY37" t="str">
        <f t="shared" si="31"/>
        <v/>
      </c>
      <c r="AZ37">
        <f t="shared" si="32"/>
        <v>2</v>
      </c>
      <c r="BA37">
        <f t="shared" si="33"/>
        <v>2</v>
      </c>
      <c r="BB37" t="str">
        <f t="shared" si="34"/>
        <v/>
      </c>
      <c r="BC37" t="str">
        <f t="shared" si="35"/>
        <v/>
      </c>
      <c r="BD37">
        <f t="shared" si="36"/>
        <v>2</v>
      </c>
      <c r="BE37">
        <f t="shared" si="37"/>
        <v>2</v>
      </c>
      <c r="BF37" t="str">
        <f t="shared" si="38"/>
        <v/>
      </c>
      <c r="BG37" t="str">
        <f t="shared" si="39"/>
        <v/>
      </c>
      <c r="BH37">
        <f t="shared" si="40"/>
        <v>2</v>
      </c>
      <c r="BI37">
        <f t="shared" si="41"/>
        <v>2</v>
      </c>
      <c r="BJ37" t="str">
        <f t="shared" si="42"/>
        <v/>
      </c>
      <c r="BK37" t="str">
        <f t="shared" si="43"/>
        <v/>
      </c>
      <c r="BL37">
        <f t="shared" si="44"/>
        <v>2</v>
      </c>
      <c r="BM37" s="47">
        <f>COUNTIF(H37:P37,2)</f>
        <v>9</v>
      </c>
      <c r="BN37" s="47">
        <f>COUNTIF(H37:P37,1)</f>
        <v>0</v>
      </c>
      <c r="BO37" s="46">
        <f>BM37+BN37</f>
        <v>9</v>
      </c>
    </row>
    <row r="38" spans="3:67" ht="47.25" hidden="1" customHeight="1" thickBot="1" x14ac:dyDescent="0.3">
      <c r="C38" s="146"/>
      <c r="D38" s="119" t="s">
        <v>66</v>
      </c>
      <c r="E38" s="119"/>
      <c r="F38" s="119"/>
      <c r="G38" s="119"/>
      <c r="H38" s="74">
        <f t="shared" si="0"/>
        <v>2</v>
      </c>
      <c r="I38" s="74">
        <f t="shared" si="1"/>
        <v>2</v>
      </c>
      <c r="J38" s="74">
        <f t="shared" si="2"/>
        <v>2</v>
      </c>
      <c r="K38" s="74">
        <f t="shared" si="3"/>
        <v>2</v>
      </c>
      <c r="L38" s="74">
        <f t="shared" si="4"/>
        <v>2</v>
      </c>
      <c r="M38" s="74">
        <f t="shared" si="5"/>
        <v>2</v>
      </c>
      <c r="N38" s="74">
        <f t="shared" si="6"/>
        <v>2</v>
      </c>
      <c r="O38" s="74">
        <f t="shared" si="7"/>
        <v>2</v>
      </c>
      <c r="P38" s="74">
        <f t="shared" si="8"/>
        <v>2</v>
      </c>
      <c r="Q38" s="117"/>
      <c r="S38" s="45" t="str">
        <f>VLOOKUP('INFORME INDIVIDUAL'!$M$12,REPORTES!$A$5:$IZ$1048567,31,FALSE)</f>
        <v>SI</v>
      </c>
      <c r="T38" s="45" t="str">
        <f>VLOOKUP('INFORME INDIVIDUAL'!$M$12,REPORTES!$A$5:$IZ$1048567,59,FALSE)</f>
        <v>SI</v>
      </c>
      <c r="U38" s="45" t="str">
        <f>VLOOKUP('INFORME INDIVIDUAL'!$M$12,REPORTES!$A$5:$IZ$1048567,87,FALSE)</f>
        <v>SI</v>
      </c>
      <c r="V38" s="45" t="str">
        <f>VLOOKUP('INFORME INDIVIDUAL'!$M$12,REPORTES!$A$5:$IZ$1048567,115,FALSE)</f>
        <v>SI</v>
      </c>
      <c r="W38" s="45" t="str">
        <f>VLOOKUP('INFORME INDIVIDUAL'!$M$12,REPORTES!$A$5:$IZ$1048567,143,FALSE)</f>
        <v>SI</v>
      </c>
      <c r="X38" s="45" t="str">
        <f>VLOOKUP('INFORME INDIVIDUAL'!$M$12,REPORTES!$A$5:$IZ$1048567,171,FALSE)</f>
        <v>SI</v>
      </c>
      <c r="Y38" s="45" t="str">
        <f>VLOOKUP('INFORME INDIVIDUAL'!$M$12,REPORTES!$A$5:$IZ$1048567,199,FALSE)</f>
        <v>SI</v>
      </c>
      <c r="Z38" s="45" t="str">
        <f>VLOOKUP('INFORME INDIVIDUAL'!$M$12,REPORTES!$A$5:$IZ$1048567,227,FALSE)</f>
        <v>SI</v>
      </c>
      <c r="AA38" s="45" t="str">
        <f>VLOOKUP('INFORME INDIVIDUAL'!$M$12,REPORTES!$A$5:$IZ$1048567,255,FALSE)</f>
        <v>SI</v>
      </c>
      <c r="AC38">
        <f t="shared" si="9"/>
        <v>2</v>
      </c>
      <c r="AD38" t="str">
        <f t="shared" si="10"/>
        <v/>
      </c>
      <c r="AE38" t="str">
        <f t="shared" si="11"/>
        <v/>
      </c>
      <c r="AF38">
        <f t="shared" si="12"/>
        <v>2</v>
      </c>
      <c r="AG38">
        <f t="shared" si="13"/>
        <v>2</v>
      </c>
      <c r="AH38" t="str">
        <f t="shared" si="14"/>
        <v/>
      </c>
      <c r="AI38" t="str">
        <f t="shared" si="15"/>
        <v/>
      </c>
      <c r="AJ38">
        <f t="shared" si="16"/>
        <v>2</v>
      </c>
      <c r="AK38">
        <f t="shared" si="17"/>
        <v>2</v>
      </c>
      <c r="AL38" t="str">
        <f t="shared" si="18"/>
        <v/>
      </c>
      <c r="AM38" t="str">
        <f t="shared" si="19"/>
        <v/>
      </c>
      <c r="AN38">
        <f t="shared" si="20"/>
        <v>2</v>
      </c>
      <c r="AO38">
        <f t="shared" si="21"/>
        <v>2</v>
      </c>
      <c r="AP38" t="str">
        <f t="shared" si="22"/>
        <v/>
      </c>
      <c r="AQ38" t="str">
        <f t="shared" si="23"/>
        <v/>
      </c>
      <c r="AR38">
        <f t="shared" si="24"/>
        <v>2</v>
      </c>
      <c r="AS38">
        <f t="shared" si="25"/>
        <v>2</v>
      </c>
      <c r="AT38" t="str">
        <f t="shared" si="26"/>
        <v/>
      </c>
      <c r="AU38" t="str">
        <f t="shared" si="27"/>
        <v/>
      </c>
      <c r="AV38">
        <f t="shared" si="28"/>
        <v>2</v>
      </c>
      <c r="AW38">
        <f t="shared" si="29"/>
        <v>2</v>
      </c>
      <c r="AX38" t="str">
        <f t="shared" si="30"/>
        <v/>
      </c>
      <c r="AY38" t="str">
        <f t="shared" si="31"/>
        <v/>
      </c>
      <c r="AZ38">
        <f t="shared" si="32"/>
        <v>2</v>
      </c>
      <c r="BA38">
        <f t="shared" si="33"/>
        <v>2</v>
      </c>
      <c r="BB38" t="str">
        <f t="shared" si="34"/>
        <v/>
      </c>
      <c r="BC38" t="str">
        <f t="shared" si="35"/>
        <v/>
      </c>
      <c r="BD38">
        <f t="shared" si="36"/>
        <v>2</v>
      </c>
      <c r="BE38">
        <f t="shared" si="37"/>
        <v>2</v>
      </c>
      <c r="BF38" t="str">
        <f t="shared" si="38"/>
        <v/>
      </c>
      <c r="BG38" t="str">
        <f t="shared" si="39"/>
        <v/>
      </c>
      <c r="BH38">
        <f t="shared" si="40"/>
        <v>2</v>
      </c>
      <c r="BI38">
        <f t="shared" si="41"/>
        <v>2</v>
      </c>
      <c r="BJ38" t="str">
        <f t="shared" si="42"/>
        <v/>
      </c>
      <c r="BK38" t="str">
        <f t="shared" si="43"/>
        <v/>
      </c>
      <c r="BL38">
        <f t="shared" si="44"/>
        <v>2</v>
      </c>
    </row>
    <row r="39" spans="3:67" ht="31.5" hidden="1" customHeight="1" thickBot="1" x14ac:dyDescent="0.3">
      <c r="C39" s="146"/>
      <c r="D39" s="119" t="s">
        <v>67</v>
      </c>
      <c r="E39" s="119"/>
      <c r="F39" s="119"/>
      <c r="G39" s="119"/>
      <c r="H39" s="74">
        <f t="shared" si="0"/>
        <v>2</v>
      </c>
      <c r="I39" s="74">
        <f t="shared" si="1"/>
        <v>2</v>
      </c>
      <c r="J39" s="74">
        <f t="shared" si="2"/>
        <v>2</v>
      </c>
      <c r="K39" s="74">
        <f t="shared" si="3"/>
        <v>2</v>
      </c>
      <c r="L39" s="74">
        <f t="shared" si="4"/>
        <v>2</v>
      </c>
      <c r="M39" s="74">
        <f t="shared" si="5"/>
        <v>2</v>
      </c>
      <c r="N39" s="74">
        <f t="shared" si="6"/>
        <v>2</v>
      </c>
      <c r="O39" s="74">
        <f t="shared" si="7"/>
        <v>2</v>
      </c>
      <c r="P39" s="74">
        <f t="shared" si="8"/>
        <v>2</v>
      </c>
      <c r="Q39" s="118"/>
      <c r="S39" s="45" t="str">
        <f>VLOOKUP('INFORME INDIVIDUAL'!$M$12,REPORTES!$A$5:$IZ$1048567,32,FALSE)</f>
        <v>SI</v>
      </c>
      <c r="T39" s="45" t="str">
        <f>VLOOKUP('INFORME INDIVIDUAL'!$M$12,REPORTES!$A$5:$IZ$1048567,60,FALSE)</f>
        <v>SI</v>
      </c>
      <c r="U39" s="45" t="str">
        <f>VLOOKUP('INFORME INDIVIDUAL'!$M$12,REPORTES!$A$5:$IZ$1048567,88,FALSE)</f>
        <v>SI</v>
      </c>
      <c r="V39" s="45" t="str">
        <f>VLOOKUP('INFORME INDIVIDUAL'!$M$12,REPORTES!$A$5:$IZ$1048567,116,FALSE)</f>
        <v>SI</v>
      </c>
      <c r="W39" s="45" t="str">
        <f>VLOOKUP('INFORME INDIVIDUAL'!$M$12,REPORTES!$A$5:$IZ$1048567,144,FALSE)</f>
        <v>SI</v>
      </c>
      <c r="X39" s="45" t="str">
        <f>VLOOKUP('INFORME INDIVIDUAL'!$M$12,REPORTES!$A$5:$IZ$1048567,172,FALSE)</f>
        <v>SI</v>
      </c>
      <c r="Y39" s="45" t="str">
        <f>VLOOKUP('INFORME INDIVIDUAL'!$M$12,REPORTES!$A$5:$IZ$1048567,200,FALSE)</f>
        <v>SI</v>
      </c>
      <c r="Z39" s="45" t="str">
        <f>VLOOKUP('INFORME INDIVIDUAL'!$M$12,REPORTES!$A$5:$IZ$1048567,228,FALSE)</f>
        <v>SI</v>
      </c>
      <c r="AA39" s="45" t="str">
        <f>VLOOKUP('INFORME INDIVIDUAL'!$M$12,REPORTES!$A$5:$IZ$1048567,256,FALSE)</f>
        <v>SI</v>
      </c>
      <c r="AC39">
        <f t="shared" si="9"/>
        <v>2</v>
      </c>
      <c r="AD39" t="str">
        <f t="shared" si="10"/>
        <v/>
      </c>
      <c r="AE39" t="str">
        <f t="shared" si="11"/>
        <v/>
      </c>
      <c r="AF39">
        <f t="shared" si="12"/>
        <v>2</v>
      </c>
      <c r="AG39">
        <f t="shared" si="13"/>
        <v>2</v>
      </c>
      <c r="AH39" t="str">
        <f t="shared" si="14"/>
        <v/>
      </c>
      <c r="AI39" t="str">
        <f t="shared" si="15"/>
        <v/>
      </c>
      <c r="AJ39">
        <f t="shared" si="16"/>
        <v>2</v>
      </c>
      <c r="AK39">
        <f t="shared" si="17"/>
        <v>2</v>
      </c>
      <c r="AL39" t="str">
        <f t="shared" si="18"/>
        <v/>
      </c>
      <c r="AM39" t="str">
        <f t="shared" si="19"/>
        <v/>
      </c>
      <c r="AN39">
        <f t="shared" si="20"/>
        <v>2</v>
      </c>
      <c r="AO39">
        <f t="shared" si="21"/>
        <v>2</v>
      </c>
      <c r="AP39" t="str">
        <f t="shared" si="22"/>
        <v/>
      </c>
      <c r="AQ39" t="str">
        <f t="shared" si="23"/>
        <v/>
      </c>
      <c r="AR39">
        <f t="shared" si="24"/>
        <v>2</v>
      </c>
      <c r="AS39">
        <f t="shared" si="25"/>
        <v>2</v>
      </c>
      <c r="AT39" t="str">
        <f t="shared" si="26"/>
        <v/>
      </c>
      <c r="AU39" t="str">
        <f t="shared" si="27"/>
        <v/>
      </c>
      <c r="AV39">
        <f t="shared" si="28"/>
        <v>2</v>
      </c>
      <c r="AW39">
        <f t="shared" si="29"/>
        <v>2</v>
      </c>
      <c r="AX39" t="str">
        <f t="shared" si="30"/>
        <v/>
      </c>
      <c r="AY39" t="str">
        <f t="shared" si="31"/>
        <v/>
      </c>
      <c r="AZ39">
        <f t="shared" si="32"/>
        <v>2</v>
      </c>
      <c r="BA39">
        <f t="shared" si="33"/>
        <v>2</v>
      </c>
      <c r="BB39" t="str">
        <f t="shared" si="34"/>
        <v/>
      </c>
      <c r="BC39" t="str">
        <f t="shared" si="35"/>
        <v/>
      </c>
      <c r="BD39">
        <f t="shared" si="36"/>
        <v>2</v>
      </c>
      <c r="BE39">
        <f t="shared" si="37"/>
        <v>2</v>
      </c>
      <c r="BF39" t="str">
        <f t="shared" si="38"/>
        <v/>
      </c>
      <c r="BG39" t="str">
        <f t="shared" si="39"/>
        <v/>
      </c>
      <c r="BH39">
        <f t="shared" si="40"/>
        <v>2</v>
      </c>
      <c r="BI39">
        <f t="shared" si="41"/>
        <v>2</v>
      </c>
      <c r="BJ39" t="str">
        <f t="shared" si="42"/>
        <v/>
      </c>
      <c r="BK39" t="str">
        <f t="shared" si="43"/>
        <v/>
      </c>
      <c r="BL39">
        <f t="shared" si="44"/>
        <v>2</v>
      </c>
    </row>
    <row r="40" spans="3:67" ht="63" hidden="1" customHeight="1" thickBot="1" x14ac:dyDescent="0.3">
      <c r="C40" s="138" t="s">
        <v>33</v>
      </c>
      <c r="D40" s="140" t="s">
        <v>34</v>
      </c>
      <c r="E40" s="141"/>
      <c r="F40" s="141"/>
      <c r="G40" s="142"/>
      <c r="H40" s="74">
        <f t="shared" si="0"/>
        <v>2</v>
      </c>
      <c r="I40" s="74">
        <f t="shared" si="1"/>
        <v>2</v>
      </c>
      <c r="J40" s="74">
        <f t="shared" si="2"/>
        <v>2</v>
      </c>
      <c r="K40" s="74">
        <f t="shared" si="3"/>
        <v>2</v>
      </c>
      <c r="L40" s="74">
        <f t="shared" si="4"/>
        <v>2</v>
      </c>
      <c r="M40" s="74">
        <f t="shared" si="5"/>
        <v>2</v>
      </c>
      <c r="N40" s="74">
        <f t="shared" si="6"/>
        <v>2</v>
      </c>
      <c r="O40" s="74">
        <f t="shared" si="7"/>
        <v>2</v>
      </c>
      <c r="P40" s="74">
        <f t="shared" si="8"/>
        <v>2</v>
      </c>
      <c r="Q40" s="116"/>
      <c r="S40" s="45" t="str">
        <f>VLOOKUP('INFORME INDIVIDUAL'!$M$12,REPORTES!$A$5:$IZ$1048567,33,FALSE)</f>
        <v>SI</v>
      </c>
      <c r="T40" s="45" t="str">
        <f>VLOOKUP('INFORME INDIVIDUAL'!$M$12,REPORTES!$A$5:$IZ$1048567,61,FALSE)</f>
        <v>SI</v>
      </c>
      <c r="U40" s="45" t="str">
        <f>VLOOKUP('INFORME INDIVIDUAL'!$M$12,REPORTES!$A$5:$IZ$1048567,89,FALSE)</f>
        <v>SI</v>
      </c>
      <c r="V40" s="45" t="str">
        <f>VLOOKUP('INFORME INDIVIDUAL'!$M$12,REPORTES!$A$5:$IZ$1048567,117,FALSE)</f>
        <v>SI</v>
      </c>
      <c r="W40" s="45" t="str">
        <f>VLOOKUP('INFORME INDIVIDUAL'!$M$12,REPORTES!$A$5:$IZ$1048567,145,FALSE)</f>
        <v>SI</v>
      </c>
      <c r="X40" s="45" t="str">
        <f>VLOOKUP('INFORME INDIVIDUAL'!$M$12,REPORTES!$A$5:$IZ$1048567,173,FALSE)</f>
        <v>SI</v>
      </c>
      <c r="Y40" s="45" t="str">
        <f>VLOOKUP('INFORME INDIVIDUAL'!$M$12,REPORTES!$A$5:$IZ$1048567,201,FALSE)</f>
        <v>SI</v>
      </c>
      <c r="Z40" s="45" t="str">
        <f>VLOOKUP('INFORME INDIVIDUAL'!$M$12,REPORTES!$A$5:$IZ$1048567,229,FALSE)</f>
        <v>SI</v>
      </c>
      <c r="AA40" s="45" t="str">
        <f>VLOOKUP('INFORME INDIVIDUAL'!$M$12,REPORTES!$A$5:$IZ$1048567,257,FALSE)</f>
        <v>SI</v>
      </c>
      <c r="AC40">
        <f t="shared" si="9"/>
        <v>2</v>
      </c>
      <c r="AD40" t="str">
        <f t="shared" si="10"/>
        <v/>
      </c>
      <c r="AE40" t="str">
        <f t="shared" si="11"/>
        <v/>
      </c>
      <c r="AF40">
        <f t="shared" si="12"/>
        <v>2</v>
      </c>
      <c r="AG40">
        <f t="shared" si="13"/>
        <v>2</v>
      </c>
      <c r="AH40" t="str">
        <f t="shared" si="14"/>
        <v/>
      </c>
      <c r="AI40" t="str">
        <f t="shared" si="15"/>
        <v/>
      </c>
      <c r="AJ40">
        <f t="shared" si="16"/>
        <v>2</v>
      </c>
      <c r="AK40">
        <f t="shared" si="17"/>
        <v>2</v>
      </c>
      <c r="AL40" t="str">
        <f t="shared" si="18"/>
        <v/>
      </c>
      <c r="AM40" t="str">
        <f t="shared" si="19"/>
        <v/>
      </c>
      <c r="AN40">
        <f t="shared" si="20"/>
        <v>2</v>
      </c>
      <c r="AO40">
        <f t="shared" si="21"/>
        <v>2</v>
      </c>
      <c r="AP40" t="str">
        <f t="shared" si="22"/>
        <v/>
      </c>
      <c r="AQ40" t="str">
        <f t="shared" si="23"/>
        <v/>
      </c>
      <c r="AR40">
        <f t="shared" si="24"/>
        <v>2</v>
      </c>
      <c r="AS40">
        <f t="shared" si="25"/>
        <v>2</v>
      </c>
      <c r="AT40" t="str">
        <f t="shared" si="26"/>
        <v/>
      </c>
      <c r="AU40" t="str">
        <f t="shared" si="27"/>
        <v/>
      </c>
      <c r="AV40">
        <f t="shared" si="28"/>
        <v>2</v>
      </c>
      <c r="AW40">
        <f t="shared" si="29"/>
        <v>2</v>
      </c>
      <c r="AX40" t="str">
        <f t="shared" si="30"/>
        <v/>
      </c>
      <c r="AY40" t="str">
        <f t="shared" si="31"/>
        <v/>
      </c>
      <c r="AZ40">
        <f t="shared" si="32"/>
        <v>2</v>
      </c>
      <c r="BA40">
        <f t="shared" si="33"/>
        <v>2</v>
      </c>
      <c r="BB40" t="str">
        <f t="shared" si="34"/>
        <v/>
      </c>
      <c r="BC40" t="str">
        <f t="shared" si="35"/>
        <v/>
      </c>
      <c r="BD40">
        <f t="shared" si="36"/>
        <v>2</v>
      </c>
      <c r="BE40">
        <f t="shared" si="37"/>
        <v>2</v>
      </c>
      <c r="BF40" t="str">
        <f t="shared" si="38"/>
        <v/>
      </c>
      <c r="BG40" t="str">
        <f t="shared" si="39"/>
        <v/>
      </c>
      <c r="BH40">
        <f t="shared" si="40"/>
        <v>2</v>
      </c>
      <c r="BI40">
        <f t="shared" si="41"/>
        <v>2</v>
      </c>
      <c r="BJ40" t="str">
        <f t="shared" si="42"/>
        <v/>
      </c>
      <c r="BK40" t="str">
        <f t="shared" si="43"/>
        <v/>
      </c>
      <c r="BL40">
        <f t="shared" si="44"/>
        <v>2</v>
      </c>
    </row>
    <row r="41" spans="3:67" ht="47.25" hidden="1" customHeight="1" thickBot="1" x14ac:dyDescent="0.3">
      <c r="C41" s="139"/>
      <c r="D41" s="140" t="s">
        <v>37</v>
      </c>
      <c r="E41" s="141"/>
      <c r="F41" s="141"/>
      <c r="G41" s="142"/>
      <c r="H41" s="74">
        <f t="shared" si="0"/>
        <v>2</v>
      </c>
      <c r="I41" s="74">
        <f t="shared" si="1"/>
        <v>2</v>
      </c>
      <c r="J41" s="74">
        <f t="shared" si="2"/>
        <v>2</v>
      </c>
      <c r="K41" s="74">
        <f t="shared" si="3"/>
        <v>2</v>
      </c>
      <c r="L41" s="74">
        <f t="shared" si="4"/>
        <v>2</v>
      </c>
      <c r="M41" s="74">
        <f t="shared" si="5"/>
        <v>2</v>
      </c>
      <c r="N41" s="74">
        <f t="shared" si="6"/>
        <v>2</v>
      </c>
      <c r="O41" s="74">
        <f t="shared" si="7"/>
        <v>2</v>
      </c>
      <c r="P41" s="74">
        <f t="shared" si="8"/>
        <v>2</v>
      </c>
      <c r="Q41" s="118"/>
      <c r="S41" s="45" t="str">
        <f>VLOOKUP('INFORME INDIVIDUAL'!$M$12,REPORTES!$A$5:$IZ$1048567,34,FALSE)</f>
        <v>SI</v>
      </c>
      <c r="T41" s="45" t="str">
        <f>VLOOKUP('INFORME INDIVIDUAL'!$M$12,REPORTES!$A$5:$IZ$1048567,62,FALSE)</f>
        <v>SI</v>
      </c>
      <c r="U41" s="45" t="str">
        <f>VLOOKUP('INFORME INDIVIDUAL'!$M$12,REPORTES!$A$5:$IZ$1048567,90,FALSE)</f>
        <v>SI</v>
      </c>
      <c r="V41" s="45" t="str">
        <f>VLOOKUP('INFORME INDIVIDUAL'!$M$12,REPORTES!$A$5:$IZ$1048567,118,FALSE)</f>
        <v>SI</v>
      </c>
      <c r="W41" s="45" t="str">
        <f>VLOOKUP('INFORME INDIVIDUAL'!$M$12,REPORTES!$A$5:$IZ$1048567,146,FALSE)</f>
        <v>SI</v>
      </c>
      <c r="X41" s="45" t="str">
        <f>VLOOKUP('INFORME INDIVIDUAL'!$M$12,REPORTES!$A$5:$IZ$1048567,174,FALSE)</f>
        <v>SI</v>
      </c>
      <c r="Y41" s="45" t="str">
        <f>VLOOKUP('INFORME INDIVIDUAL'!$M$12,REPORTES!$A$5:$IZ$1048567,202,FALSE)</f>
        <v>SI</v>
      </c>
      <c r="Z41" s="45" t="str">
        <f>VLOOKUP('INFORME INDIVIDUAL'!$M$12,REPORTES!$A$5:$IZ$1048567,230,FALSE)</f>
        <v>SI</v>
      </c>
      <c r="AA41" s="45" t="str">
        <f>VLOOKUP('INFORME INDIVIDUAL'!$M$12,REPORTES!$A$5:$IZ$1048567,258,FALSE)</f>
        <v>SI</v>
      </c>
      <c r="AC41">
        <f t="shared" si="9"/>
        <v>2</v>
      </c>
      <c r="AD41" t="str">
        <f t="shared" si="10"/>
        <v/>
      </c>
      <c r="AE41" t="str">
        <f t="shared" si="11"/>
        <v/>
      </c>
      <c r="AF41">
        <f t="shared" si="12"/>
        <v>2</v>
      </c>
      <c r="AG41">
        <f t="shared" si="13"/>
        <v>2</v>
      </c>
      <c r="AH41" t="str">
        <f t="shared" si="14"/>
        <v/>
      </c>
      <c r="AI41" t="str">
        <f t="shared" si="15"/>
        <v/>
      </c>
      <c r="AJ41">
        <f t="shared" si="16"/>
        <v>2</v>
      </c>
      <c r="AK41">
        <f t="shared" si="17"/>
        <v>2</v>
      </c>
      <c r="AL41" t="str">
        <f t="shared" si="18"/>
        <v/>
      </c>
      <c r="AM41" t="str">
        <f t="shared" si="19"/>
        <v/>
      </c>
      <c r="AN41">
        <f t="shared" si="20"/>
        <v>2</v>
      </c>
      <c r="AO41">
        <f t="shared" si="21"/>
        <v>2</v>
      </c>
      <c r="AP41" t="str">
        <f t="shared" si="22"/>
        <v/>
      </c>
      <c r="AQ41" t="str">
        <f t="shared" si="23"/>
        <v/>
      </c>
      <c r="AR41">
        <f t="shared" si="24"/>
        <v>2</v>
      </c>
      <c r="AS41">
        <f t="shared" si="25"/>
        <v>2</v>
      </c>
      <c r="AT41" t="str">
        <f t="shared" si="26"/>
        <v/>
      </c>
      <c r="AU41" t="str">
        <f t="shared" si="27"/>
        <v/>
      </c>
      <c r="AV41">
        <f t="shared" si="28"/>
        <v>2</v>
      </c>
      <c r="AW41">
        <f t="shared" si="29"/>
        <v>2</v>
      </c>
      <c r="AX41" t="str">
        <f t="shared" si="30"/>
        <v/>
      </c>
      <c r="AY41" t="str">
        <f t="shared" si="31"/>
        <v/>
      </c>
      <c r="AZ41">
        <f t="shared" si="32"/>
        <v>2</v>
      </c>
      <c r="BA41">
        <f t="shared" si="33"/>
        <v>2</v>
      </c>
      <c r="BB41" t="str">
        <f t="shared" si="34"/>
        <v/>
      </c>
      <c r="BC41" t="str">
        <f t="shared" si="35"/>
        <v/>
      </c>
      <c r="BD41">
        <f t="shared" si="36"/>
        <v>2</v>
      </c>
      <c r="BE41">
        <f t="shared" si="37"/>
        <v>2</v>
      </c>
      <c r="BF41" t="str">
        <f t="shared" si="38"/>
        <v/>
      </c>
      <c r="BG41" t="str">
        <f t="shared" si="39"/>
        <v/>
      </c>
      <c r="BH41">
        <f t="shared" si="40"/>
        <v>2</v>
      </c>
      <c r="BI41">
        <f t="shared" si="41"/>
        <v>2</v>
      </c>
      <c r="BJ41" t="str">
        <f t="shared" si="42"/>
        <v/>
      </c>
      <c r="BK41" t="str">
        <f t="shared" si="43"/>
        <v/>
      </c>
      <c r="BL41">
        <f t="shared" si="44"/>
        <v>2</v>
      </c>
    </row>
    <row r="42" spans="3:67" ht="31.5" customHeight="1" thickBot="1" x14ac:dyDescent="0.4">
      <c r="C42" s="138" t="s">
        <v>44</v>
      </c>
      <c r="D42" s="120" t="s">
        <v>45</v>
      </c>
      <c r="E42" s="121"/>
      <c r="F42" s="121"/>
      <c r="G42" s="122"/>
      <c r="H42" s="74">
        <f t="shared" si="0"/>
        <v>2</v>
      </c>
      <c r="I42" s="74">
        <f t="shared" si="1"/>
        <v>2</v>
      </c>
      <c r="J42" s="74">
        <f t="shared" si="2"/>
        <v>2</v>
      </c>
      <c r="K42" s="74">
        <f t="shared" si="3"/>
        <v>2</v>
      </c>
      <c r="L42" s="74">
        <f t="shared" si="4"/>
        <v>2</v>
      </c>
      <c r="M42" s="74">
        <f t="shared" si="5"/>
        <v>2</v>
      </c>
      <c r="N42" s="74">
        <f t="shared" si="6"/>
        <v>2</v>
      </c>
      <c r="O42" s="74">
        <f t="shared" si="7"/>
        <v>2</v>
      </c>
      <c r="P42" s="74">
        <f t="shared" si="8"/>
        <v>2</v>
      </c>
      <c r="Q42" s="76">
        <f>BM42/BO42</f>
        <v>1</v>
      </c>
      <c r="S42" s="45" t="str">
        <f>VLOOKUP('INFORME INDIVIDUAL'!$M$12,REPORTES!$A$5:$IZ$1048567,35,FALSE)</f>
        <v>SI</v>
      </c>
      <c r="T42" s="45" t="str">
        <f>VLOOKUP('INFORME INDIVIDUAL'!$M$12,REPORTES!$A$5:$IZ$1048567,63,FALSE)</f>
        <v>SI</v>
      </c>
      <c r="U42" s="45" t="str">
        <f>VLOOKUP('INFORME INDIVIDUAL'!$M$12,REPORTES!$A$5:$IZ$1048567,91,FALSE)</f>
        <v>SI</v>
      </c>
      <c r="V42" s="45" t="str">
        <f>VLOOKUP('INFORME INDIVIDUAL'!$M$12,REPORTES!$A$5:$IZ$1048567,119,FALSE)</f>
        <v>SI</v>
      </c>
      <c r="W42" s="45" t="str">
        <f>VLOOKUP('INFORME INDIVIDUAL'!$M$12,REPORTES!$A$5:$IZ$1048567,147,FALSE)</f>
        <v>SI</v>
      </c>
      <c r="X42" s="45" t="str">
        <f>VLOOKUP('INFORME INDIVIDUAL'!$M$12,REPORTES!$A$5:$IZ$1048567,175,FALSE)</f>
        <v>SI</v>
      </c>
      <c r="Y42" s="45" t="str">
        <f>VLOOKUP('INFORME INDIVIDUAL'!$M$12,REPORTES!$A$5:$IZ$1048567,203,FALSE)</f>
        <v>SI</v>
      </c>
      <c r="Z42" s="45" t="str">
        <f>VLOOKUP('INFORME INDIVIDUAL'!$M$12,REPORTES!$A$5:$IZ$1048567,231,FALSE)</f>
        <v>SI</v>
      </c>
      <c r="AA42" s="45" t="str">
        <f>VLOOKUP('INFORME INDIVIDUAL'!$M$12,REPORTES!$A$5:$IZ$1048567,259,FALSE)</f>
        <v>SI</v>
      </c>
      <c r="AC42">
        <f t="shared" si="9"/>
        <v>2</v>
      </c>
      <c r="AD42" t="str">
        <f t="shared" si="10"/>
        <v/>
      </c>
      <c r="AE42" t="str">
        <f t="shared" si="11"/>
        <v/>
      </c>
      <c r="AF42">
        <f t="shared" si="12"/>
        <v>2</v>
      </c>
      <c r="AG42">
        <f t="shared" si="13"/>
        <v>2</v>
      </c>
      <c r="AH42" t="str">
        <f t="shared" si="14"/>
        <v/>
      </c>
      <c r="AI42" t="str">
        <f t="shared" si="15"/>
        <v/>
      </c>
      <c r="AJ42">
        <f t="shared" si="16"/>
        <v>2</v>
      </c>
      <c r="AK42">
        <f t="shared" si="17"/>
        <v>2</v>
      </c>
      <c r="AL42" t="str">
        <f t="shared" si="18"/>
        <v/>
      </c>
      <c r="AM42" t="str">
        <f t="shared" si="19"/>
        <v/>
      </c>
      <c r="AN42">
        <f t="shared" si="20"/>
        <v>2</v>
      </c>
      <c r="AO42">
        <f t="shared" si="21"/>
        <v>2</v>
      </c>
      <c r="AP42" t="str">
        <f t="shared" si="22"/>
        <v/>
      </c>
      <c r="AQ42" t="str">
        <f t="shared" si="23"/>
        <v/>
      </c>
      <c r="AR42">
        <f t="shared" si="24"/>
        <v>2</v>
      </c>
      <c r="AS42">
        <f t="shared" si="25"/>
        <v>2</v>
      </c>
      <c r="AT42" t="str">
        <f t="shared" si="26"/>
        <v/>
      </c>
      <c r="AU42" t="str">
        <f t="shared" si="27"/>
        <v/>
      </c>
      <c r="AV42">
        <f t="shared" si="28"/>
        <v>2</v>
      </c>
      <c r="AW42">
        <f t="shared" si="29"/>
        <v>2</v>
      </c>
      <c r="AX42" t="str">
        <f t="shared" si="30"/>
        <v/>
      </c>
      <c r="AY42" t="str">
        <f t="shared" si="31"/>
        <v/>
      </c>
      <c r="AZ42">
        <f t="shared" si="32"/>
        <v>2</v>
      </c>
      <c r="BA42">
        <f t="shared" si="33"/>
        <v>2</v>
      </c>
      <c r="BB42" t="str">
        <f t="shared" si="34"/>
        <v/>
      </c>
      <c r="BC42" t="str">
        <f t="shared" si="35"/>
        <v/>
      </c>
      <c r="BD42">
        <f t="shared" si="36"/>
        <v>2</v>
      </c>
      <c r="BE42">
        <f t="shared" si="37"/>
        <v>2</v>
      </c>
      <c r="BF42" t="str">
        <f t="shared" si="38"/>
        <v/>
      </c>
      <c r="BG42" t="str">
        <f t="shared" si="39"/>
        <v/>
      </c>
      <c r="BH42">
        <f t="shared" si="40"/>
        <v>2</v>
      </c>
      <c r="BI42">
        <f t="shared" si="41"/>
        <v>2</v>
      </c>
      <c r="BJ42" t="str">
        <f t="shared" si="42"/>
        <v/>
      </c>
      <c r="BK42" t="str">
        <f t="shared" si="43"/>
        <v/>
      </c>
      <c r="BL42">
        <f t="shared" si="44"/>
        <v>2</v>
      </c>
      <c r="BM42" s="47">
        <f>COUNTIF(H42:P42,2)</f>
        <v>9</v>
      </c>
      <c r="BN42" s="47">
        <f>COUNTIF(H42:P42,1)</f>
        <v>0</v>
      </c>
      <c r="BO42" s="46">
        <f>BM42+BN42</f>
        <v>9</v>
      </c>
    </row>
    <row r="43" spans="3:67" ht="16" thickBot="1" x14ac:dyDescent="0.4">
      <c r="C43" s="147"/>
      <c r="D43" s="120" t="s">
        <v>47</v>
      </c>
      <c r="E43" s="121"/>
      <c r="F43" s="121"/>
      <c r="G43" s="122"/>
      <c r="H43" s="74">
        <f t="shared" si="0"/>
        <v>2</v>
      </c>
      <c r="I43" s="74">
        <f t="shared" si="1"/>
        <v>2</v>
      </c>
      <c r="J43" s="74">
        <f t="shared" si="2"/>
        <v>2</v>
      </c>
      <c r="K43" s="74">
        <f t="shared" si="3"/>
        <v>2</v>
      </c>
      <c r="L43" s="74">
        <f t="shared" si="4"/>
        <v>2</v>
      </c>
      <c r="M43" s="74">
        <f t="shared" si="5"/>
        <v>2</v>
      </c>
      <c r="N43" s="74">
        <f t="shared" si="6"/>
        <v>2</v>
      </c>
      <c r="O43" s="74">
        <f t="shared" si="7"/>
        <v>2</v>
      </c>
      <c r="P43" s="74">
        <f t="shared" si="8"/>
        <v>2</v>
      </c>
      <c r="Q43" s="76">
        <f>BM43/BO43</f>
        <v>1</v>
      </c>
      <c r="S43" s="45" t="str">
        <f>VLOOKUP('INFORME INDIVIDUAL'!$M$12,REPORTES!$A$5:$IZ$1048567,36,FALSE)</f>
        <v>SI</v>
      </c>
      <c r="T43" s="45" t="str">
        <f>VLOOKUP('INFORME INDIVIDUAL'!$M$12,REPORTES!$A$5:$IZ$1048567,64,FALSE)</f>
        <v>SI</v>
      </c>
      <c r="U43" s="45" t="str">
        <f>VLOOKUP('INFORME INDIVIDUAL'!$M$12,REPORTES!$A$5:$IZ$1048567,92,FALSE)</f>
        <v>SI</v>
      </c>
      <c r="V43" s="45" t="str">
        <f>VLOOKUP('INFORME INDIVIDUAL'!$M$12,REPORTES!$A$5:$IZ$1048567,120,FALSE)</f>
        <v>SI</v>
      </c>
      <c r="W43" s="45" t="str">
        <f>VLOOKUP('INFORME INDIVIDUAL'!$M$12,REPORTES!$A$5:$IZ$1048567,148,FALSE)</f>
        <v>SI</v>
      </c>
      <c r="X43" s="45" t="str">
        <f>VLOOKUP('INFORME INDIVIDUAL'!$M$12,REPORTES!$A$5:$IZ$1048567,176,FALSE)</f>
        <v>SI</v>
      </c>
      <c r="Y43" s="45" t="str">
        <f>VLOOKUP('INFORME INDIVIDUAL'!$M$12,REPORTES!$A$5:$IZ$1048567,204,FALSE)</f>
        <v>SI</v>
      </c>
      <c r="Z43" s="45" t="str">
        <f>VLOOKUP('INFORME INDIVIDUAL'!$M$12,REPORTES!$A$5:$IZ$1048567,232,FALSE)</f>
        <v>SI</v>
      </c>
      <c r="AA43" s="45" t="str">
        <f>VLOOKUP('INFORME INDIVIDUAL'!$M$12,REPORTES!$A$5:$IZ$1048567,260,FALSE)</f>
        <v>SI</v>
      </c>
      <c r="AC43">
        <f t="shared" si="9"/>
        <v>2</v>
      </c>
      <c r="AD43" t="str">
        <f t="shared" si="10"/>
        <v/>
      </c>
      <c r="AE43" t="str">
        <f t="shared" si="11"/>
        <v/>
      </c>
      <c r="AF43">
        <f t="shared" si="12"/>
        <v>2</v>
      </c>
      <c r="AG43">
        <f t="shared" si="13"/>
        <v>2</v>
      </c>
      <c r="AH43" t="str">
        <f t="shared" si="14"/>
        <v/>
      </c>
      <c r="AI43" t="str">
        <f t="shared" si="15"/>
        <v/>
      </c>
      <c r="AJ43">
        <f t="shared" si="16"/>
        <v>2</v>
      </c>
      <c r="AK43">
        <f t="shared" si="17"/>
        <v>2</v>
      </c>
      <c r="AL43" t="str">
        <f t="shared" si="18"/>
        <v/>
      </c>
      <c r="AM43" t="str">
        <f t="shared" si="19"/>
        <v/>
      </c>
      <c r="AN43">
        <f t="shared" si="20"/>
        <v>2</v>
      </c>
      <c r="AO43">
        <f t="shared" si="21"/>
        <v>2</v>
      </c>
      <c r="AP43" t="str">
        <f t="shared" si="22"/>
        <v/>
      </c>
      <c r="AQ43" t="str">
        <f t="shared" si="23"/>
        <v/>
      </c>
      <c r="AR43">
        <f t="shared" si="24"/>
        <v>2</v>
      </c>
      <c r="AS43">
        <f t="shared" si="25"/>
        <v>2</v>
      </c>
      <c r="AT43" t="str">
        <f t="shared" si="26"/>
        <v/>
      </c>
      <c r="AU43" t="str">
        <f t="shared" si="27"/>
        <v/>
      </c>
      <c r="AV43">
        <f t="shared" si="28"/>
        <v>2</v>
      </c>
      <c r="AW43">
        <f t="shared" si="29"/>
        <v>2</v>
      </c>
      <c r="AX43" t="str">
        <f t="shared" si="30"/>
        <v/>
      </c>
      <c r="AY43" t="str">
        <f t="shared" si="31"/>
        <v/>
      </c>
      <c r="AZ43">
        <f t="shared" si="32"/>
        <v>2</v>
      </c>
      <c r="BA43">
        <f t="shared" si="33"/>
        <v>2</v>
      </c>
      <c r="BB43" t="str">
        <f t="shared" si="34"/>
        <v/>
      </c>
      <c r="BC43" t="str">
        <f t="shared" si="35"/>
        <v/>
      </c>
      <c r="BD43">
        <f t="shared" si="36"/>
        <v>2</v>
      </c>
      <c r="BE43">
        <f t="shared" si="37"/>
        <v>2</v>
      </c>
      <c r="BF43" t="str">
        <f t="shared" si="38"/>
        <v/>
      </c>
      <c r="BG43" t="str">
        <f t="shared" si="39"/>
        <v/>
      </c>
      <c r="BH43">
        <f t="shared" si="40"/>
        <v>2</v>
      </c>
      <c r="BI43">
        <f t="shared" si="41"/>
        <v>2</v>
      </c>
      <c r="BJ43" t="str">
        <f t="shared" si="42"/>
        <v/>
      </c>
      <c r="BK43" t="str">
        <f t="shared" si="43"/>
        <v/>
      </c>
      <c r="BL43">
        <f t="shared" si="44"/>
        <v>2</v>
      </c>
      <c r="BM43" s="47">
        <f>COUNTIF(H43:P43,2)</f>
        <v>9</v>
      </c>
      <c r="BN43" s="47">
        <f>COUNTIF(H43:P43,1)</f>
        <v>0</v>
      </c>
      <c r="BO43" s="46">
        <f>BM43+BN43</f>
        <v>9</v>
      </c>
    </row>
    <row r="45" spans="3:67" x14ac:dyDescent="0.35">
      <c r="O45" s="123" t="s">
        <v>90</v>
      </c>
      <c r="P45" s="123"/>
      <c r="Q45" s="11">
        <f ca="1">TODAY()</f>
        <v>44113</v>
      </c>
    </row>
    <row r="47" spans="3:67" x14ac:dyDescent="0.35">
      <c r="K47" s="130" t="s">
        <v>109</v>
      </c>
      <c r="L47" s="130"/>
      <c r="M47" s="130"/>
      <c r="N47" s="130"/>
      <c r="O47" s="130"/>
      <c r="P47" s="130"/>
      <c r="Q47" s="130"/>
    </row>
    <row r="48" spans="3:67" x14ac:dyDescent="0.35">
      <c r="D48" s="114" t="str">
        <f>VLOOKUP(M12,ESTUDIANTES!A5:F2004,6,FALSE)</f>
        <v>DOCENTE 3 AÑOS</v>
      </c>
      <c r="E48" s="114"/>
      <c r="F48" s="114"/>
      <c r="G48" s="114"/>
      <c r="K48" s="130"/>
      <c r="L48" s="130"/>
      <c r="M48" s="130"/>
      <c r="N48" s="130"/>
      <c r="O48" s="130"/>
      <c r="P48" s="130"/>
      <c r="Q48" s="130"/>
    </row>
    <row r="49" spans="3:17" x14ac:dyDescent="0.35">
      <c r="D49" s="115" t="s">
        <v>100</v>
      </c>
      <c r="E49" s="115"/>
      <c r="F49" s="115"/>
      <c r="G49" s="115"/>
      <c r="K49" s="130"/>
      <c r="L49" s="130"/>
      <c r="M49" s="130"/>
      <c r="N49" s="130"/>
      <c r="O49" s="130"/>
      <c r="P49" s="130"/>
      <c r="Q49" s="130"/>
    </row>
    <row r="50" spans="3:17" x14ac:dyDescent="0.35">
      <c r="K50" s="130"/>
      <c r="L50" s="130"/>
      <c r="M50" s="130"/>
      <c r="N50" s="130"/>
      <c r="O50" s="130"/>
      <c r="P50" s="130"/>
      <c r="Q50" s="130"/>
    </row>
    <row r="51" spans="3:17" x14ac:dyDescent="0.35">
      <c r="C51" s="111" t="s">
        <v>105</v>
      </c>
      <c r="D51" s="109" t="s">
        <v>110</v>
      </c>
      <c r="E51" s="109"/>
      <c r="F51" s="48">
        <v>0.5</v>
      </c>
      <c r="K51" s="130"/>
      <c r="L51" s="130"/>
      <c r="M51" s="130"/>
      <c r="N51" s="130"/>
      <c r="O51" s="130"/>
      <c r="P51" s="130"/>
      <c r="Q51" s="130"/>
    </row>
    <row r="52" spans="3:17" x14ac:dyDescent="0.35">
      <c r="C52" s="111"/>
      <c r="D52" s="110" t="s">
        <v>102</v>
      </c>
      <c r="E52" s="110"/>
      <c r="F52" s="48">
        <v>0.6</v>
      </c>
      <c r="K52" s="130"/>
      <c r="L52" s="130"/>
      <c r="M52" s="130"/>
      <c r="N52" s="130"/>
      <c r="O52" s="130"/>
      <c r="P52" s="130"/>
      <c r="Q52" s="130"/>
    </row>
    <row r="53" spans="3:17" x14ac:dyDescent="0.35">
      <c r="C53" s="111"/>
      <c r="D53" s="110" t="s">
        <v>103</v>
      </c>
      <c r="E53" s="110"/>
      <c r="F53" s="48">
        <v>0.8</v>
      </c>
      <c r="K53" s="130"/>
      <c r="L53" s="130"/>
      <c r="M53" s="130"/>
      <c r="N53" s="130"/>
      <c r="O53" s="130"/>
      <c r="P53" s="130"/>
      <c r="Q53" s="130"/>
    </row>
    <row r="54" spans="3:17" x14ac:dyDescent="0.35">
      <c r="C54" s="111"/>
      <c r="D54" s="110" t="s">
        <v>104</v>
      </c>
      <c r="E54" s="110"/>
      <c r="F54" s="48">
        <v>1</v>
      </c>
    </row>
  </sheetData>
  <sheetProtection algorithmName="SHA-512" hashValue="/7ni7rTmQUlU0VK8nC6YNpQLmwUkaTgHsE/+Mud7xuUb4QLSMFkzpvo4kos08LWv9vxknpilf/pfTrjB3tKGtQ==" saltValue="MSxLhSYd6ahIl7/X7RgTEA==" spinCount="100000" sheet="1" scenarios="1" autoFilter="0" pivotTables="0"/>
  <mergeCells count="89">
    <mergeCell ref="BM25:BM29"/>
    <mergeCell ref="BN25:BN29"/>
    <mergeCell ref="BO25:BO29"/>
    <mergeCell ref="K47:Q53"/>
    <mergeCell ref="C4:Q5"/>
    <mergeCell ref="H14:P14"/>
    <mergeCell ref="D21:G21"/>
    <mergeCell ref="D19:G19"/>
    <mergeCell ref="D20:G20"/>
    <mergeCell ref="D16:G16"/>
    <mergeCell ref="D17:G17"/>
    <mergeCell ref="D18:G18"/>
    <mergeCell ref="C14:C15"/>
    <mergeCell ref="D14:G15"/>
    <mergeCell ref="E10:F11"/>
    <mergeCell ref="G10:O11"/>
    <mergeCell ref="D34:G34"/>
    <mergeCell ref="C42:C43"/>
    <mergeCell ref="D42:G42"/>
    <mergeCell ref="J12:L12"/>
    <mergeCell ref="Q14:Q15"/>
    <mergeCell ref="Q33:Q36"/>
    <mergeCell ref="C25:C29"/>
    <mergeCell ref="Q25:Q29"/>
    <mergeCell ref="C22:C24"/>
    <mergeCell ref="D22:G22"/>
    <mergeCell ref="E12:F12"/>
    <mergeCell ref="G12:I12"/>
    <mergeCell ref="C16:C20"/>
    <mergeCell ref="D23:G23"/>
    <mergeCell ref="D24:G24"/>
    <mergeCell ref="C6:D12"/>
    <mergeCell ref="C40:C41"/>
    <mergeCell ref="D40:G40"/>
    <mergeCell ref="D41:G41"/>
    <mergeCell ref="D43:G43"/>
    <mergeCell ref="D25:G25"/>
    <mergeCell ref="C37:C39"/>
    <mergeCell ref="D37:G37"/>
    <mergeCell ref="D28:G28"/>
    <mergeCell ref="D29:G29"/>
    <mergeCell ref="C33:C36"/>
    <mergeCell ref="D33:G33"/>
    <mergeCell ref="D35:G35"/>
    <mergeCell ref="C30:C32"/>
    <mergeCell ref="D30:G30"/>
    <mergeCell ref="D31:G31"/>
    <mergeCell ref="D32:G32"/>
    <mergeCell ref="J6:L6"/>
    <mergeCell ref="M6:O6"/>
    <mergeCell ref="P6:Q12"/>
    <mergeCell ref="E7:F7"/>
    <mergeCell ref="G7:I7"/>
    <mergeCell ref="J7:L7"/>
    <mergeCell ref="M7:O7"/>
    <mergeCell ref="M12:O12"/>
    <mergeCell ref="E8:F8"/>
    <mergeCell ref="G8:O8"/>
    <mergeCell ref="E9:F9"/>
    <mergeCell ref="N9:O9"/>
    <mergeCell ref="G9:L9"/>
    <mergeCell ref="E6:F6"/>
    <mergeCell ref="G6:I6"/>
    <mergeCell ref="D48:G48"/>
    <mergeCell ref="D49:G49"/>
    <mergeCell ref="Q16:Q20"/>
    <mergeCell ref="BM16:BM18"/>
    <mergeCell ref="BM33:BM35"/>
    <mergeCell ref="BM22:BM24"/>
    <mergeCell ref="Q22:Q24"/>
    <mergeCell ref="Q30:Q32"/>
    <mergeCell ref="Q37:Q39"/>
    <mergeCell ref="Q40:Q41"/>
    <mergeCell ref="D39:G39"/>
    <mergeCell ref="D38:G38"/>
    <mergeCell ref="D26:G26"/>
    <mergeCell ref="D27:G27"/>
    <mergeCell ref="O45:P45"/>
    <mergeCell ref="D36:G36"/>
    <mergeCell ref="BN16:BN18"/>
    <mergeCell ref="BO16:BO18"/>
    <mergeCell ref="BN33:BN35"/>
    <mergeCell ref="BO33:BO35"/>
    <mergeCell ref="BN22:BN24"/>
    <mergeCell ref="D51:E51"/>
    <mergeCell ref="D52:E52"/>
    <mergeCell ref="D53:E53"/>
    <mergeCell ref="D54:E54"/>
    <mergeCell ref="C51:C54"/>
  </mergeCells>
  <conditionalFormatting sqref="Q16 Q21:Q22 Q25 Q30 Q33 Q37">
    <cfRule type="containsErrors" dxfId="11" priority="26">
      <formula>ISERROR(Q16)</formula>
    </cfRule>
    <cfRule type="containsText" dxfId="10" priority="27" operator="containsText" text="#N/A">
      <formula>NOT(ISERROR(SEARCH("#N/A",Q16)))</formula>
    </cfRule>
    <cfRule type="cellIs" dxfId="9" priority="28" operator="equal">
      <formula>#N/A</formula>
    </cfRule>
    <cfRule type="cellIs" dxfId="8" priority="29" operator="equal">
      <formula>0</formula>
    </cfRule>
  </conditionalFormatting>
  <conditionalFormatting sqref="G6:I7 G8:O8 M6:O7 M12:O12 G9:G10">
    <cfRule type="containsErrors" dxfId="7" priority="25">
      <formula>ISERROR(G6)</formula>
    </cfRule>
  </conditionalFormatting>
  <conditionalFormatting sqref="G6:I7 G8:O8 M6:O7 M12:O12 G9:G10">
    <cfRule type="cellIs" dxfId="6" priority="24" operator="equal">
      <formula>0</formula>
    </cfRule>
  </conditionalFormatting>
  <conditionalFormatting sqref="Q40 Q42:Q43">
    <cfRule type="cellIs" dxfId="5" priority="22" operator="equal">
      <formula>0</formula>
    </cfRule>
    <cfRule type="containsErrors" dxfId="4" priority="23">
      <formula>ISERROR(Q40)</formula>
    </cfRule>
  </conditionalFormatting>
  <conditionalFormatting sqref="H16:P43">
    <cfRule type="iconSet" priority="3">
      <iconSet>
        <cfvo type="percent" val="0"/>
        <cfvo type="num" val="1"/>
        <cfvo type="num" val="2"/>
      </iconSet>
    </cfRule>
    <cfRule type="cellIs" dxfId="3" priority="15" operator="equal">
      <formula>0</formula>
    </cfRule>
  </conditionalFormatting>
  <conditionalFormatting sqref="D13:Q16 D21:Q25 D17:P20 E7:O12 E6:P6 D30:Q43 D26:P29">
    <cfRule type="cellIs" dxfId="2" priority="11" operator="equal">
      <formula>0</formula>
    </cfRule>
    <cfRule type="containsErrors" dxfId="1" priority="12">
      <formula>ISERROR(D6)</formula>
    </cfRule>
  </conditionalFormatting>
  <conditionalFormatting sqref="D48:G48">
    <cfRule type="containsErrors" dxfId="0" priority="10">
      <formula>ISERROR(D48)</formula>
    </cfRule>
  </conditionalFormatting>
  <dataValidations count="1">
    <dataValidation type="list" allowBlank="1" showInputMessage="1" showErrorMessage="1" sqref="N9:O9">
      <formula1>$T$6:$T$13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fitToWidth="0" orientation="landscape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4B0694-B351-4173-B5BC-DC546C5E5661}">
            <x14:iconSet iconSet="4Arrows" custom="1">
              <x14:cfvo type="percent">
                <xm:f>0</xm:f>
              </x14:cfvo>
              <x14:cfvo type="num">
                <xm:f>0.51</xm:f>
              </x14:cfvo>
              <x14:cfvo type="num">
                <xm:f>0.75</xm:f>
              </x14:cfvo>
              <x14:cfvo type="num">
                <xm:f>1</xm:f>
              </x14:cfvo>
              <x14:cfIcon iconSet="3Symbols2" iconId="0"/>
              <x14:cfIcon iconSet="3Signs" iconId="1"/>
              <x14:cfIcon iconSet="3Arrows" iconId="2"/>
              <x14:cfIcon iconSet="3Symbols2" iconId="2"/>
            </x14:iconSet>
          </x14:cfRule>
          <xm:sqref>Q16:Q25 Q30:Q43</xm:sqref>
        </x14:conditionalFormatting>
        <x14:conditionalFormatting xmlns:xm="http://schemas.microsoft.com/office/excel/2006/main">
          <x14:cfRule type="iconSet" priority="1" id="{2FF2B4BC-CD5B-44DB-88D5-6EF07AC6756A}">
            <x14:iconSet iconSet="4Arrows" custom="1">
              <x14:cfvo type="percent">
                <xm:f>0</xm:f>
              </x14:cfvo>
              <x14:cfvo type="num">
                <xm:f>0.51</xm:f>
              </x14:cfvo>
              <x14:cfvo type="num">
                <xm:f>0.76</xm:f>
              </x14:cfvo>
              <x14:cfvo type="num">
                <xm:f>0.9</xm:f>
              </x14:cfvo>
              <x14:cfIcon iconSet="3Symbols2" iconId="0"/>
              <x14:cfIcon iconSet="3Signs" iconId="1"/>
              <x14:cfIcon iconSet="3Arrows" iconId="2"/>
              <x14:cfIcon iconSet="3Symbols2" iconId="2"/>
            </x14:iconSet>
          </x14:cfRule>
          <xm:sqref>F51:F54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CARATULA</vt:lpstr>
      <vt:lpstr>ESTUDIANTES</vt:lpstr>
      <vt:lpstr>REPORTES</vt:lpstr>
      <vt:lpstr>INFORME INDIVIDUAL</vt:lpstr>
      <vt:lpstr>'INFORME INDIVIDUAL'!Área_de_impresión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CAYARE</dc:creator>
  <cp:lastModifiedBy>PC-RODY</cp:lastModifiedBy>
  <cp:lastPrinted>2020-09-20T03:45:40Z</cp:lastPrinted>
  <dcterms:created xsi:type="dcterms:W3CDTF">2020-09-12T09:10:27Z</dcterms:created>
  <dcterms:modified xsi:type="dcterms:W3CDTF">2020-10-09T11:36:11Z</dcterms:modified>
</cp:coreProperties>
</file>